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039\Downloads\Q3\S71\"/>
    </mc:Choice>
  </mc:AlternateContent>
  <xr:revisionPtr revIDLastSave="0" documentId="8_{F30BDF37-3C30-4B82-BB43-CE5D3E12E61E}" xr6:coauthVersionLast="47" xr6:coauthVersionMax="47" xr10:uidLastSave="{00000000-0000-0000-0000-000000000000}"/>
  <workbookProtection workbookAlgorithmName="SHA-512" workbookHashValue="tiRYgBOajQnpK/elrxv3t3NsJG7BvaYkQQJvSqDxlwsEWeSNzmxUanWFQJ60qozbCdTuLkaLZTDdnqSaZaIX/Q==" workbookSaltValue="fkPwyozin/ngyuvlZXtHKw==" workbookSpinCount="100000" lockStructure="1"/>
  <bookViews>
    <workbookView xWindow="-110" yWindow="-110" windowWidth="19420" windowHeight="11500" xr2:uid="{00000000-000D-0000-FFFF-FFFF00000000}"/>
  </bookViews>
  <sheets>
    <sheet name="DC33" sheetId="1" r:id="rId1"/>
    <sheet name="DC34" sheetId="2" r:id="rId2"/>
    <sheet name="DC35" sheetId="3" r:id="rId3"/>
    <sheet name="DC36" sheetId="4" r:id="rId4"/>
    <sheet name="DC47" sheetId="5" r:id="rId5"/>
    <sheet name="LIM331" sheetId="6" r:id="rId6"/>
    <sheet name="LIM332" sheetId="7" r:id="rId7"/>
    <sheet name="LIM333" sheetId="8" r:id="rId8"/>
    <sheet name="LIM334" sheetId="9" r:id="rId9"/>
    <sheet name="LIM335" sheetId="10" r:id="rId10"/>
    <sheet name="LIM341" sheetId="11" r:id="rId11"/>
    <sheet name="LIM343" sheetId="12" r:id="rId12"/>
    <sheet name="LIM344" sheetId="13" r:id="rId13"/>
    <sheet name="LIM345" sheetId="14" r:id="rId14"/>
    <sheet name="LIM351" sheetId="15" r:id="rId15"/>
    <sheet name="LIM353" sheetId="16" r:id="rId16"/>
    <sheet name="LIM354" sheetId="17" r:id="rId17"/>
    <sheet name="LIM355" sheetId="18" r:id="rId18"/>
    <sheet name="LIM361" sheetId="19" r:id="rId19"/>
    <sheet name="LIM362" sheetId="20" r:id="rId20"/>
    <sheet name="LIM366" sheetId="21" r:id="rId21"/>
    <sheet name="LIM367" sheetId="22" r:id="rId22"/>
    <sheet name="LIM368" sheetId="23" r:id="rId23"/>
    <sheet name="LIM471" sheetId="24" r:id="rId24"/>
    <sheet name="LIM472" sheetId="25" r:id="rId25"/>
    <sheet name="LIM473" sheetId="26" r:id="rId26"/>
    <sheet name="LIM476" sheetId="27" r:id="rId27"/>
  </sheets>
  <definedNames>
    <definedName name="_xlnm.Print_Area" localSheetId="0">'DC33'!$A$1:$X$78</definedName>
    <definedName name="_xlnm.Print_Area" localSheetId="1">'DC34'!$A$1:$X$78</definedName>
    <definedName name="_xlnm.Print_Area" localSheetId="2">'DC35'!$A$1:$X$78</definedName>
    <definedName name="_xlnm.Print_Area" localSheetId="3">'DC36'!$A$1:$X$78</definedName>
    <definedName name="_xlnm.Print_Area" localSheetId="4">'DC47'!$A$1:$X$78</definedName>
    <definedName name="_xlnm.Print_Area" localSheetId="5">'LIM331'!$A$1:$X$78</definedName>
    <definedName name="_xlnm.Print_Area" localSheetId="6">'LIM332'!$A$1:$X$78</definedName>
    <definedName name="_xlnm.Print_Area" localSheetId="7">'LIM333'!$A$1:$X$78</definedName>
    <definedName name="_xlnm.Print_Area" localSheetId="8">'LIM334'!$A$1:$X$78</definedName>
    <definedName name="_xlnm.Print_Area" localSheetId="9">'LIM335'!$A$1:$X$78</definedName>
    <definedName name="_xlnm.Print_Area" localSheetId="10">'LIM341'!$A$1:$X$78</definedName>
    <definedName name="_xlnm.Print_Area" localSheetId="11">'LIM343'!$A$1:$X$78</definedName>
    <definedName name="_xlnm.Print_Area" localSheetId="12">'LIM344'!$A$1:$X$78</definedName>
    <definedName name="_xlnm.Print_Area" localSheetId="13">'LIM345'!$A$1:$X$78</definedName>
    <definedName name="_xlnm.Print_Area" localSheetId="14">'LIM351'!$A$1:$X$78</definedName>
    <definedName name="_xlnm.Print_Area" localSheetId="15">'LIM353'!$A$1:$X$78</definedName>
    <definedName name="_xlnm.Print_Area" localSheetId="16">'LIM354'!$A$1:$X$78</definedName>
    <definedName name="_xlnm.Print_Area" localSheetId="17">'LIM355'!$A$1:$X$78</definedName>
    <definedName name="_xlnm.Print_Area" localSheetId="18">'LIM361'!$A$1:$X$78</definedName>
    <definedName name="_xlnm.Print_Area" localSheetId="19">'LIM362'!$A$1:$X$78</definedName>
    <definedName name="_xlnm.Print_Area" localSheetId="20">'LIM366'!$A$1:$X$78</definedName>
    <definedName name="_xlnm.Print_Area" localSheetId="21">'LIM367'!$A$1:$X$78</definedName>
    <definedName name="_xlnm.Print_Area" localSheetId="22">'LIM368'!$A$1:$X$78</definedName>
    <definedName name="_xlnm.Print_Area" localSheetId="23">'LIM471'!$A$1:$X$78</definedName>
    <definedName name="_xlnm.Print_Area" localSheetId="24">'LIM472'!$A$1:$X$78</definedName>
    <definedName name="_xlnm.Print_Area" localSheetId="25">'LIM473'!$A$1:$X$78</definedName>
    <definedName name="_xlnm.Print_Area" localSheetId="26">'LIM476'!$A$1:$X$78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2" l="1"/>
  <c r="V62" i="2"/>
  <c r="W62" i="3"/>
  <c r="V62" i="3"/>
  <c r="W62" i="4"/>
  <c r="V62" i="4"/>
  <c r="W62" i="5"/>
  <c r="V62" i="5"/>
  <c r="W62" i="6"/>
  <c r="V62" i="6"/>
  <c r="W62" i="7"/>
  <c r="V62" i="7"/>
  <c r="W62" i="8"/>
  <c r="V62" i="8"/>
  <c r="W62" i="9"/>
  <c r="V62" i="9"/>
  <c r="W62" i="10"/>
  <c r="V62" i="10"/>
  <c r="W62" i="11"/>
  <c r="V62" i="11"/>
  <c r="W62" i="12"/>
  <c r="V62" i="12"/>
  <c r="W62" i="13"/>
  <c r="V62" i="13"/>
  <c r="W62" i="14"/>
  <c r="V62" i="14"/>
  <c r="W62" i="15"/>
  <c r="V62" i="15"/>
  <c r="W62" i="16"/>
  <c r="V62" i="16"/>
  <c r="W62" i="17"/>
  <c r="V62" i="17"/>
  <c r="W62" i="18"/>
  <c r="V62" i="18"/>
  <c r="W62" i="19"/>
  <c r="V62" i="19"/>
  <c r="W62" i="20"/>
  <c r="V62" i="20"/>
  <c r="W62" i="21"/>
  <c r="V62" i="21"/>
  <c r="W62" i="22"/>
  <c r="V62" i="22"/>
  <c r="W62" i="23"/>
  <c r="V62" i="23"/>
  <c r="W62" i="24"/>
  <c r="V62" i="24"/>
  <c r="W62" i="25"/>
  <c r="V62" i="25"/>
  <c r="W62" i="26"/>
  <c r="V62" i="26"/>
  <c r="W62" i="27"/>
  <c r="V62" i="27"/>
  <c r="W62" i="1"/>
  <c r="V62" i="1"/>
  <c r="O62" i="2"/>
  <c r="N62" i="2"/>
  <c r="M62" i="2"/>
  <c r="L62" i="2"/>
  <c r="K62" i="2"/>
  <c r="S62" i="2" s="1"/>
  <c r="J62" i="2"/>
  <c r="R62" i="2" s="1"/>
  <c r="I62" i="2"/>
  <c r="H62" i="2"/>
  <c r="G62" i="2"/>
  <c r="F62" i="2"/>
  <c r="D62" i="2"/>
  <c r="C62" i="2"/>
  <c r="B62" i="2"/>
  <c r="O62" i="3"/>
  <c r="N62" i="3"/>
  <c r="M62" i="3"/>
  <c r="L62" i="3"/>
  <c r="K62" i="3"/>
  <c r="S62" i="3" s="1"/>
  <c r="J62" i="3"/>
  <c r="R62" i="3" s="1"/>
  <c r="I62" i="3"/>
  <c r="H62" i="3"/>
  <c r="G62" i="3"/>
  <c r="F62" i="3"/>
  <c r="D62" i="3"/>
  <c r="C62" i="3"/>
  <c r="B62" i="3"/>
  <c r="O62" i="4"/>
  <c r="N62" i="4"/>
  <c r="M62" i="4"/>
  <c r="L62" i="4"/>
  <c r="K62" i="4"/>
  <c r="S62" i="4" s="1"/>
  <c r="J62" i="4"/>
  <c r="R62" i="4" s="1"/>
  <c r="I62" i="4"/>
  <c r="H62" i="4"/>
  <c r="G62" i="4"/>
  <c r="F62" i="4"/>
  <c r="D62" i="4"/>
  <c r="C62" i="4"/>
  <c r="B62" i="4"/>
  <c r="O62" i="5"/>
  <c r="N62" i="5"/>
  <c r="M62" i="5"/>
  <c r="L62" i="5"/>
  <c r="K62" i="5"/>
  <c r="S62" i="5" s="1"/>
  <c r="J62" i="5"/>
  <c r="R62" i="5" s="1"/>
  <c r="I62" i="5"/>
  <c r="H62" i="5"/>
  <c r="G62" i="5"/>
  <c r="F62" i="5"/>
  <c r="D62" i="5"/>
  <c r="C62" i="5"/>
  <c r="B62" i="5"/>
  <c r="O62" i="6"/>
  <c r="N62" i="6"/>
  <c r="M62" i="6"/>
  <c r="L62" i="6"/>
  <c r="K62" i="6"/>
  <c r="J62" i="6"/>
  <c r="R62" i="6" s="1"/>
  <c r="I62" i="6"/>
  <c r="H62" i="6"/>
  <c r="G62" i="6"/>
  <c r="F62" i="6"/>
  <c r="D62" i="6"/>
  <c r="C62" i="6"/>
  <c r="B62" i="6"/>
  <c r="O62" i="7"/>
  <c r="N62" i="7"/>
  <c r="M62" i="7"/>
  <c r="L62" i="7"/>
  <c r="K62" i="7"/>
  <c r="S62" i="7" s="1"/>
  <c r="J62" i="7"/>
  <c r="R62" i="7" s="1"/>
  <c r="I62" i="7"/>
  <c r="H62" i="7"/>
  <c r="G62" i="7"/>
  <c r="F62" i="7"/>
  <c r="D62" i="7"/>
  <c r="C62" i="7"/>
  <c r="B62" i="7"/>
  <c r="O62" i="8"/>
  <c r="N62" i="8"/>
  <c r="M62" i="8"/>
  <c r="L62" i="8"/>
  <c r="K62" i="8"/>
  <c r="S62" i="8" s="1"/>
  <c r="J62" i="8"/>
  <c r="R62" i="8" s="1"/>
  <c r="I62" i="8"/>
  <c r="H62" i="8"/>
  <c r="G62" i="8"/>
  <c r="F62" i="8"/>
  <c r="D62" i="8"/>
  <c r="C62" i="8"/>
  <c r="B62" i="8"/>
  <c r="O62" i="9"/>
  <c r="N62" i="9"/>
  <c r="M62" i="9"/>
  <c r="L62" i="9"/>
  <c r="K62" i="9"/>
  <c r="S62" i="9" s="1"/>
  <c r="J62" i="9"/>
  <c r="R62" i="9" s="1"/>
  <c r="I62" i="9"/>
  <c r="H62" i="9"/>
  <c r="G62" i="9"/>
  <c r="F62" i="9"/>
  <c r="D62" i="9"/>
  <c r="C62" i="9"/>
  <c r="B62" i="9"/>
  <c r="O62" i="10"/>
  <c r="N62" i="10"/>
  <c r="M62" i="10"/>
  <c r="L62" i="10"/>
  <c r="K62" i="10"/>
  <c r="S62" i="10" s="1"/>
  <c r="J62" i="10"/>
  <c r="R62" i="10" s="1"/>
  <c r="I62" i="10"/>
  <c r="H62" i="10"/>
  <c r="G62" i="10"/>
  <c r="F62" i="10"/>
  <c r="D62" i="10"/>
  <c r="C62" i="10"/>
  <c r="B62" i="10"/>
  <c r="O62" i="11"/>
  <c r="N62" i="11"/>
  <c r="M62" i="11"/>
  <c r="L62" i="11"/>
  <c r="K62" i="11"/>
  <c r="S62" i="11" s="1"/>
  <c r="J62" i="11"/>
  <c r="I62" i="11"/>
  <c r="H62" i="11"/>
  <c r="G62" i="11"/>
  <c r="F62" i="11"/>
  <c r="D62" i="11"/>
  <c r="C62" i="11"/>
  <c r="B62" i="11"/>
  <c r="O62" i="12"/>
  <c r="N62" i="12"/>
  <c r="M62" i="12"/>
  <c r="L62" i="12"/>
  <c r="K62" i="12"/>
  <c r="J62" i="12"/>
  <c r="R62" i="12" s="1"/>
  <c r="I62" i="12"/>
  <c r="H62" i="12"/>
  <c r="G62" i="12"/>
  <c r="F62" i="12"/>
  <c r="D62" i="12"/>
  <c r="C62" i="12"/>
  <c r="B62" i="12"/>
  <c r="O62" i="13"/>
  <c r="N62" i="13"/>
  <c r="M62" i="13"/>
  <c r="L62" i="13"/>
  <c r="K62" i="13"/>
  <c r="J62" i="13"/>
  <c r="R62" i="13" s="1"/>
  <c r="I62" i="13"/>
  <c r="H62" i="13"/>
  <c r="G62" i="13"/>
  <c r="F62" i="13"/>
  <c r="D62" i="13"/>
  <c r="C62" i="13"/>
  <c r="B62" i="13"/>
  <c r="O62" i="14"/>
  <c r="N62" i="14"/>
  <c r="M62" i="14"/>
  <c r="L62" i="14"/>
  <c r="K62" i="14"/>
  <c r="S62" i="14" s="1"/>
  <c r="J62" i="14"/>
  <c r="R62" i="14" s="1"/>
  <c r="I62" i="14"/>
  <c r="H62" i="14"/>
  <c r="G62" i="14"/>
  <c r="F62" i="14"/>
  <c r="D62" i="14"/>
  <c r="C62" i="14"/>
  <c r="B62" i="14"/>
  <c r="O62" i="15"/>
  <c r="N62" i="15"/>
  <c r="M62" i="15"/>
  <c r="L62" i="15"/>
  <c r="K62" i="15"/>
  <c r="S62" i="15" s="1"/>
  <c r="J62" i="15"/>
  <c r="R62" i="15" s="1"/>
  <c r="I62" i="15"/>
  <c r="H62" i="15"/>
  <c r="G62" i="15"/>
  <c r="F62" i="15"/>
  <c r="D62" i="15"/>
  <c r="C62" i="15"/>
  <c r="B62" i="15"/>
  <c r="O62" i="16"/>
  <c r="N62" i="16"/>
  <c r="M62" i="16"/>
  <c r="L62" i="16"/>
  <c r="K62" i="16"/>
  <c r="S62" i="16" s="1"/>
  <c r="J62" i="16"/>
  <c r="R62" i="16" s="1"/>
  <c r="I62" i="16"/>
  <c r="H62" i="16"/>
  <c r="G62" i="16"/>
  <c r="F62" i="16"/>
  <c r="D62" i="16"/>
  <c r="C62" i="16"/>
  <c r="B62" i="16"/>
  <c r="O62" i="17"/>
  <c r="N62" i="17"/>
  <c r="M62" i="17"/>
  <c r="L62" i="17"/>
  <c r="K62" i="17"/>
  <c r="S62" i="17" s="1"/>
  <c r="J62" i="17"/>
  <c r="R62" i="17" s="1"/>
  <c r="I62" i="17"/>
  <c r="H62" i="17"/>
  <c r="G62" i="17"/>
  <c r="F62" i="17"/>
  <c r="D62" i="17"/>
  <c r="C62" i="17"/>
  <c r="B62" i="17"/>
  <c r="O62" i="18"/>
  <c r="N62" i="18"/>
  <c r="M62" i="18"/>
  <c r="L62" i="18"/>
  <c r="K62" i="18"/>
  <c r="J62" i="18"/>
  <c r="R62" i="18" s="1"/>
  <c r="I62" i="18"/>
  <c r="H62" i="18"/>
  <c r="G62" i="18"/>
  <c r="F62" i="18"/>
  <c r="D62" i="18"/>
  <c r="C62" i="18"/>
  <c r="B62" i="18"/>
  <c r="O62" i="19"/>
  <c r="N62" i="19"/>
  <c r="M62" i="19"/>
  <c r="L62" i="19"/>
  <c r="K62" i="19"/>
  <c r="S62" i="19" s="1"/>
  <c r="J62" i="19"/>
  <c r="R62" i="19" s="1"/>
  <c r="I62" i="19"/>
  <c r="H62" i="19"/>
  <c r="G62" i="19"/>
  <c r="F62" i="19"/>
  <c r="D62" i="19"/>
  <c r="C62" i="19"/>
  <c r="B62" i="19"/>
  <c r="O62" i="20"/>
  <c r="N62" i="20"/>
  <c r="M62" i="20"/>
  <c r="L62" i="20"/>
  <c r="K62" i="20"/>
  <c r="J62" i="20"/>
  <c r="R62" i="20" s="1"/>
  <c r="I62" i="20"/>
  <c r="H62" i="20"/>
  <c r="G62" i="20"/>
  <c r="F62" i="20"/>
  <c r="D62" i="20"/>
  <c r="C62" i="20"/>
  <c r="B62" i="20"/>
  <c r="O62" i="21"/>
  <c r="N62" i="21"/>
  <c r="M62" i="21"/>
  <c r="L62" i="21"/>
  <c r="K62" i="21"/>
  <c r="S62" i="21" s="1"/>
  <c r="J62" i="21"/>
  <c r="R62" i="21" s="1"/>
  <c r="I62" i="21"/>
  <c r="H62" i="21"/>
  <c r="G62" i="21"/>
  <c r="F62" i="21"/>
  <c r="D62" i="21"/>
  <c r="C62" i="21"/>
  <c r="B62" i="21"/>
  <c r="O62" i="22"/>
  <c r="N62" i="22"/>
  <c r="M62" i="22"/>
  <c r="L62" i="22"/>
  <c r="K62" i="22"/>
  <c r="S62" i="22" s="1"/>
  <c r="J62" i="22"/>
  <c r="R62" i="22" s="1"/>
  <c r="I62" i="22"/>
  <c r="H62" i="22"/>
  <c r="G62" i="22"/>
  <c r="F62" i="22"/>
  <c r="D62" i="22"/>
  <c r="C62" i="22"/>
  <c r="B62" i="22"/>
  <c r="O62" i="23"/>
  <c r="N62" i="23"/>
  <c r="M62" i="23"/>
  <c r="L62" i="23"/>
  <c r="K62" i="23"/>
  <c r="J62" i="23"/>
  <c r="R62" i="23" s="1"/>
  <c r="I62" i="23"/>
  <c r="H62" i="23"/>
  <c r="G62" i="23"/>
  <c r="F62" i="23"/>
  <c r="D62" i="23"/>
  <c r="C62" i="23"/>
  <c r="B62" i="23"/>
  <c r="O62" i="24"/>
  <c r="N62" i="24"/>
  <c r="M62" i="24"/>
  <c r="L62" i="24"/>
  <c r="K62" i="24"/>
  <c r="S62" i="24" s="1"/>
  <c r="J62" i="24"/>
  <c r="R62" i="24" s="1"/>
  <c r="I62" i="24"/>
  <c r="H62" i="24"/>
  <c r="G62" i="24"/>
  <c r="F62" i="24"/>
  <c r="D62" i="24"/>
  <c r="C62" i="24"/>
  <c r="B62" i="24"/>
  <c r="O62" i="25"/>
  <c r="N62" i="25"/>
  <c r="M62" i="25"/>
  <c r="L62" i="25"/>
  <c r="K62" i="25"/>
  <c r="S62" i="25" s="1"/>
  <c r="J62" i="25"/>
  <c r="R62" i="25" s="1"/>
  <c r="I62" i="25"/>
  <c r="H62" i="25"/>
  <c r="G62" i="25"/>
  <c r="F62" i="25"/>
  <c r="D62" i="25"/>
  <c r="C62" i="25"/>
  <c r="B62" i="25"/>
  <c r="O62" i="26"/>
  <c r="N62" i="26"/>
  <c r="M62" i="26"/>
  <c r="L62" i="26"/>
  <c r="K62" i="26"/>
  <c r="S62" i="26" s="1"/>
  <c r="J62" i="26"/>
  <c r="R62" i="26" s="1"/>
  <c r="I62" i="26"/>
  <c r="H62" i="26"/>
  <c r="G62" i="26"/>
  <c r="F62" i="26"/>
  <c r="D62" i="26"/>
  <c r="C62" i="26"/>
  <c r="B62" i="26"/>
  <c r="O62" i="27"/>
  <c r="N62" i="27"/>
  <c r="M62" i="27"/>
  <c r="L62" i="27"/>
  <c r="K62" i="27"/>
  <c r="S62" i="27" s="1"/>
  <c r="J62" i="27"/>
  <c r="R62" i="27" s="1"/>
  <c r="I62" i="27"/>
  <c r="H62" i="27"/>
  <c r="G62" i="27"/>
  <c r="F62" i="27"/>
  <c r="D62" i="27"/>
  <c r="C62" i="27"/>
  <c r="B62" i="27"/>
  <c r="O62" i="1"/>
  <c r="N62" i="1"/>
  <c r="M62" i="1"/>
  <c r="L62" i="1"/>
  <c r="K62" i="1"/>
  <c r="S62" i="1" s="1"/>
  <c r="J62" i="1"/>
  <c r="R62" i="1" s="1"/>
  <c r="I62" i="1"/>
  <c r="H62" i="1"/>
  <c r="G62" i="1"/>
  <c r="F62" i="1"/>
  <c r="D62" i="1"/>
  <c r="C62" i="1"/>
  <c r="B62" i="1"/>
  <c r="W56" i="2"/>
  <c r="V56" i="2"/>
  <c r="W56" i="3"/>
  <c r="V56" i="3"/>
  <c r="W56" i="4"/>
  <c r="V56" i="4"/>
  <c r="W56" i="5"/>
  <c r="W43" i="5" s="1"/>
  <c r="V56" i="5"/>
  <c r="V43" i="5" s="1"/>
  <c r="W56" i="6"/>
  <c r="V56" i="6"/>
  <c r="V43" i="6" s="1"/>
  <c r="W56" i="7"/>
  <c r="V56" i="7"/>
  <c r="V43" i="7" s="1"/>
  <c r="W56" i="8"/>
  <c r="V56" i="8"/>
  <c r="W56" i="9"/>
  <c r="V56" i="9"/>
  <c r="W56" i="10"/>
  <c r="V56" i="10"/>
  <c r="W56" i="11"/>
  <c r="V56" i="11"/>
  <c r="W56" i="12"/>
  <c r="V56" i="12"/>
  <c r="W56" i="13"/>
  <c r="V56" i="13"/>
  <c r="V43" i="13" s="1"/>
  <c r="W56" i="14"/>
  <c r="V56" i="14"/>
  <c r="V43" i="14" s="1"/>
  <c r="W56" i="15"/>
  <c r="V56" i="15"/>
  <c r="V43" i="15" s="1"/>
  <c r="W56" i="16"/>
  <c r="V56" i="16"/>
  <c r="W56" i="17"/>
  <c r="V56" i="17"/>
  <c r="W56" i="18"/>
  <c r="V56" i="18"/>
  <c r="W56" i="19"/>
  <c r="V56" i="19"/>
  <c r="W56" i="20"/>
  <c r="V56" i="20"/>
  <c r="W56" i="21"/>
  <c r="V56" i="21"/>
  <c r="W56" i="22"/>
  <c r="V56" i="22"/>
  <c r="W56" i="23"/>
  <c r="V56" i="23"/>
  <c r="W56" i="24"/>
  <c r="V56" i="24"/>
  <c r="W56" i="25"/>
  <c r="V56" i="25"/>
  <c r="W56" i="26"/>
  <c r="V56" i="26"/>
  <c r="V43" i="26" s="1"/>
  <c r="W56" i="27"/>
  <c r="V56" i="27"/>
  <c r="W56" i="1"/>
  <c r="V56" i="1"/>
  <c r="O56" i="2"/>
  <c r="N56" i="2"/>
  <c r="N43" i="2" s="1"/>
  <c r="M56" i="2"/>
  <c r="L56" i="2"/>
  <c r="K56" i="2"/>
  <c r="J56" i="2"/>
  <c r="I56" i="2"/>
  <c r="H56" i="2"/>
  <c r="G56" i="2"/>
  <c r="F56" i="2"/>
  <c r="D56" i="2"/>
  <c r="D43" i="2" s="1"/>
  <c r="C56" i="2"/>
  <c r="C43" i="2" s="1"/>
  <c r="B56" i="2"/>
  <c r="O56" i="3"/>
  <c r="N56" i="3"/>
  <c r="M56" i="3"/>
  <c r="L56" i="3"/>
  <c r="K56" i="3"/>
  <c r="S56" i="3" s="1"/>
  <c r="J56" i="3"/>
  <c r="R56" i="3" s="1"/>
  <c r="I56" i="3"/>
  <c r="H56" i="3"/>
  <c r="G56" i="3"/>
  <c r="G43" i="3" s="1"/>
  <c r="F56" i="3"/>
  <c r="D56" i="3"/>
  <c r="D43" i="3" s="1"/>
  <c r="C56" i="3"/>
  <c r="C43" i="3" s="1"/>
  <c r="B56" i="3"/>
  <c r="O56" i="4"/>
  <c r="N56" i="4"/>
  <c r="M56" i="4"/>
  <c r="L56" i="4"/>
  <c r="K56" i="4"/>
  <c r="S56" i="4" s="1"/>
  <c r="J56" i="4"/>
  <c r="R56" i="4" s="1"/>
  <c r="I56" i="4"/>
  <c r="H56" i="4"/>
  <c r="G56" i="4"/>
  <c r="F56" i="4"/>
  <c r="D56" i="4"/>
  <c r="C56" i="4"/>
  <c r="B56" i="4"/>
  <c r="O56" i="5"/>
  <c r="N56" i="5"/>
  <c r="M56" i="5"/>
  <c r="M43" i="5" s="1"/>
  <c r="L56" i="5"/>
  <c r="K56" i="5"/>
  <c r="J56" i="5"/>
  <c r="R56" i="5" s="1"/>
  <c r="I56" i="5"/>
  <c r="H56" i="5"/>
  <c r="G56" i="5"/>
  <c r="F56" i="5"/>
  <c r="D56" i="5"/>
  <c r="C56" i="5"/>
  <c r="B56" i="5"/>
  <c r="O56" i="6"/>
  <c r="N56" i="6"/>
  <c r="M56" i="6"/>
  <c r="L56" i="6"/>
  <c r="K56" i="6"/>
  <c r="S56" i="6" s="1"/>
  <c r="J56" i="6"/>
  <c r="R56" i="6" s="1"/>
  <c r="I56" i="6"/>
  <c r="H56" i="6"/>
  <c r="G56" i="6"/>
  <c r="G43" i="6" s="1"/>
  <c r="F56" i="6"/>
  <c r="F43" i="6" s="1"/>
  <c r="D56" i="6"/>
  <c r="D43" i="6" s="1"/>
  <c r="C56" i="6"/>
  <c r="B56" i="6"/>
  <c r="O56" i="7"/>
  <c r="O43" i="7" s="1"/>
  <c r="N56" i="7"/>
  <c r="M56" i="7"/>
  <c r="L56" i="7"/>
  <c r="K56" i="7"/>
  <c r="J56" i="7"/>
  <c r="I56" i="7"/>
  <c r="H56" i="7"/>
  <c r="G56" i="7"/>
  <c r="F56" i="7"/>
  <c r="D56" i="7"/>
  <c r="C56" i="7"/>
  <c r="B56" i="7"/>
  <c r="O56" i="8"/>
  <c r="N56" i="8"/>
  <c r="N43" i="8" s="1"/>
  <c r="M56" i="8"/>
  <c r="L56" i="8"/>
  <c r="K56" i="8"/>
  <c r="S56" i="8" s="1"/>
  <c r="J56" i="8"/>
  <c r="R56" i="8" s="1"/>
  <c r="I56" i="8"/>
  <c r="H56" i="8"/>
  <c r="G56" i="8"/>
  <c r="G43" i="8" s="1"/>
  <c r="F56" i="8"/>
  <c r="F43" i="8" s="1"/>
  <c r="D56" i="8"/>
  <c r="C56" i="8"/>
  <c r="B56" i="8"/>
  <c r="O56" i="9"/>
  <c r="N56" i="9"/>
  <c r="M56" i="9"/>
  <c r="L56" i="9"/>
  <c r="K56" i="9"/>
  <c r="J56" i="9"/>
  <c r="I56" i="9"/>
  <c r="H56" i="9"/>
  <c r="G56" i="9"/>
  <c r="F56" i="9"/>
  <c r="F43" i="9" s="1"/>
  <c r="D56" i="9"/>
  <c r="D43" i="9" s="1"/>
  <c r="C56" i="9"/>
  <c r="B56" i="9"/>
  <c r="O56" i="10"/>
  <c r="O43" i="10" s="1"/>
  <c r="N56" i="10"/>
  <c r="M56" i="10"/>
  <c r="M43" i="10" s="1"/>
  <c r="L56" i="10"/>
  <c r="K56" i="10"/>
  <c r="S56" i="10" s="1"/>
  <c r="J56" i="10"/>
  <c r="R56" i="10" s="1"/>
  <c r="I56" i="10"/>
  <c r="H56" i="10"/>
  <c r="G56" i="10"/>
  <c r="G43" i="10" s="1"/>
  <c r="F56" i="10"/>
  <c r="D56" i="10"/>
  <c r="C56" i="10"/>
  <c r="B56" i="10"/>
  <c r="O56" i="11"/>
  <c r="N56" i="11"/>
  <c r="M56" i="11"/>
  <c r="L56" i="11"/>
  <c r="K56" i="11"/>
  <c r="S56" i="11" s="1"/>
  <c r="J56" i="11"/>
  <c r="R56" i="11" s="1"/>
  <c r="I56" i="11"/>
  <c r="H56" i="11"/>
  <c r="H43" i="11" s="1"/>
  <c r="G56" i="11"/>
  <c r="G43" i="11" s="1"/>
  <c r="F56" i="11"/>
  <c r="D56" i="11"/>
  <c r="C56" i="11"/>
  <c r="B56" i="11"/>
  <c r="O56" i="12"/>
  <c r="N56" i="12"/>
  <c r="M56" i="12"/>
  <c r="L56" i="12"/>
  <c r="K56" i="12"/>
  <c r="S56" i="12" s="1"/>
  <c r="J56" i="12"/>
  <c r="I56" i="12"/>
  <c r="H56" i="12"/>
  <c r="G56" i="12"/>
  <c r="F56" i="12"/>
  <c r="D56" i="12"/>
  <c r="C56" i="12"/>
  <c r="B56" i="12"/>
  <c r="O56" i="13"/>
  <c r="N56" i="13"/>
  <c r="M56" i="13"/>
  <c r="L56" i="13"/>
  <c r="K56" i="13"/>
  <c r="J56" i="13"/>
  <c r="I56" i="13"/>
  <c r="H56" i="13"/>
  <c r="G56" i="13"/>
  <c r="F56" i="13"/>
  <c r="F43" i="13" s="1"/>
  <c r="D56" i="13"/>
  <c r="D43" i="13" s="1"/>
  <c r="C56" i="13"/>
  <c r="C43" i="13" s="1"/>
  <c r="B56" i="13"/>
  <c r="O56" i="14"/>
  <c r="N56" i="14"/>
  <c r="M56" i="14"/>
  <c r="L56" i="14"/>
  <c r="K56" i="14"/>
  <c r="J56" i="14"/>
  <c r="R56" i="14" s="1"/>
  <c r="I56" i="14"/>
  <c r="H56" i="14"/>
  <c r="G56" i="14"/>
  <c r="F56" i="14"/>
  <c r="D56" i="14"/>
  <c r="C56" i="14"/>
  <c r="B56" i="14"/>
  <c r="O56" i="15"/>
  <c r="O43" i="15" s="1"/>
  <c r="N56" i="15"/>
  <c r="N43" i="15" s="1"/>
  <c r="M56" i="15"/>
  <c r="M43" i="15" s="1"/>
  <c r="L56" i="15"/>
  <c r="L43" i="15" s="1"/>
  <c r="K56" i="15"/>
  <c r="S56" i="15" s="1"/>
  <c r="J56" i="15"/>
  <c r="R56" i="15" s="1"/>
  <c r="I56" i="15"/>
  <c r="H56" i="15"/>
  <c r="G56" i="15"/>
  <c r="G43" i="15" s="1"/>
  <c r="F56" i="15"/>
  <c r="D56" i="15"/>
  <c r="C56" i="15"/>
  <c r="B56" i="15"/>
  <c r="O56" i="16"/>
  <c r="N56" i="16"/>
  <c r="M56" i="16"/>
  <c r="L56" i="16"/>
  <c r="L43" i="16" s="1"/>
  <c r="K56" i="16"/>
  <c r="S56" i="16" s="1"/>
  <c r="J56" i="16"/>
  <c r="R56" i="16" s="1"/>
  <c r="I56" i="16"/>
  <c r="H56" i="16"/>
  <c r="G56" i="16"/>
  <c r="G43" i="16" s="1"/>
  <c r="F56" i="16"/>
  <c r="D56" i="16"/>
  <c r="D43" i="16" s="1"/>
  <c r="C56" i="16"/>
  <c r="B56" i="16"/>
  <c r="O56" i="17"/>
  <c r="O43" i="17" s="1"/>
  <c r="N56" i="17"/>
  <c r="M56" i="17"/>
  <c r="M43" i="17" s="1"/>
  <c r="L56" i="17"/>
  <c r="K56" i="17"/>
  <c r="S56" i="17" s="1"/>
  <c r="J56" i="17"/>
  <c r="R56" i="17" s="1"/>
  <c r="I56" i="17"/>
  <c r="H56" i="17"/>
  <c r="G56" i="17"/>
  <c r="F56" i="17"/>
  <c r="D56" i="17"/>
  <c r="C56" i="17"/>
  <c r="B56" i="17"/>
  <c r="O56" i="18"/>
  <c r="N56" i="18"/>
  <c r="M56" i="18"/>
  <c r="L56" i="18"/>
  <c r="K56" i="18"/>
  <c r="S56" i="18" s="1"/>
  <c r="J56" i="18"/>
  <c r="I56" i="18"/>
  <c r="H56" i="18"/>
  <c r="H43" i="18" s="1"/>
  <c r="G56" i="18"/>
  <c r="G43" i="18" s="1"/>
  <c r="F56" i="18"/>
  <c r="D56" i="18"/>
  <c r="C56" i="18"/>
  <c r="B56" i="18"/>
  <c r="O56" i="19"/>
  <c r="N56" i="19"/>
  <c r="M56" i="19"/>
  <c r="L56" i="19"/>
  <c r="K56" i="19"/>
  <c r="S56" i="19" s="1"/>
  <c r="J56" i="19"/>
  <c r="I56" i="19"/>
  <c r="H56" i="19"/>
  <c r="G56" i="19"/>
  <c r="F56" i="19"/>
  <c r="F43" i="19" s="1"/>
  <c r="D56" i="19"/>
  <c r="D43" i="19" s="1"/>
  <c r="C56" i="19"/>
  <c r="B56" i="19"/>
  <c r="O56" i="20"/>
  <c r="O43" i="20" s="1"/>
  <c r="N56" i="20"/>
  <c r="N43" i="20" s="1"/>
  <c r="M56" i="20"/>
  <c r="L56" i="20"/>
  <c r="K56" i="20"/>
  <c r="J56" i="20"/>
  <c r="R56" i="20" s="1"/>
  <c r="I56" i="20"/>
  <c r="H56" i="20"/>
  <c r="H43" i="20" s="1"/>
  <c r="G56" i="20"/>
  <c r="G43" i="20" s="1"/>
  <c r="F56" i="20"/>
  <c r="F43" i="20" s="1"/>
  <c r="D56" i="20"/>
  <c r="C56" i="20"/>
  <c r="B56" i="20"/>
  <c r="O56" i="21"/>
  <c r="N56" i="21"/>
  <c r="M56" i="21"/>
  <c r="M43" i="21" s="1"/>
  <c r="L56" i="21"/>
  <c r="K56" i="21"/>
  <c r="S56" i="21" s="1"/>
  <c r="J56" i="21"/>
  <c r="R56" i="21" s="1"/>
  <c r="I56" i="21"/>
  <c r="H56" i="21"/>
  <c r="G56" i="21"/>
  <c r="F56" i="21"/>
  <c r="D56" i="21"/>
  <c r="C56" i="21"/>
  <c r="B56" i="21"/>
  <c r="O56" i="22"/>
  <c r="N56" i="22"/>
  <c r="N43" i="22" s="1"/>
  <c r="M56" i="22"/>
  <c r="L56" i="22"/>
  <c r="L43" i="22" s="1"/>
  <c r="K56" i="22"/>
  <c r="S56" i="22" s="1"/>
  <c r="J56" i="22"/>
  <c r="R56" i="22" s="1"/>
  <c r="I56" i="22"/>
  <c r="H56" i="22"/>
  <c r="G56" i="22"/>
  <c r="F56" i="22"/>
  <c r="D56" i="22"/>
  <c r="C56" i="22"/>
  <c r="B56" i="22"/>
  <c r="O56" i="23"/>
  <c r="N56" i="23"/>
  <c r="N43" i="23" s="1"/>
  <c r="M56" i="23"/>
  <c r="M43" i="23" s="1"/>
  <c r="L56" i="23"/>
  <c r="K56" i="23"/>
  <c r="J56" i="23"/>
  <c r="I56" i="23"/>
  <c r="H56" i="23"/>
  <c r="G56" i="23"/>
  <c r="F56" i="23"/>
  <c r="D56" i="23"/>
  <c r="C56" i="23"/>
  <c r="B56" i="23"/>
  <c r="O56" i="24"/>
  <c r="N56" i="24"/>
  <c r="M56" i="24"/>
  <c r="L56" i="24"/>
  <c r="K56" i="24"/>
  <c r="S56" i="24" s="1"/>
  <c r="J56" i="24"/>
  <c r="I56" i="24"/>
  <c r="H56" i="24"/>
  <c r="G56" i="24"/>
  <c r="F56" i="24"/>
  <c r="D56" i="24"/>
  <c r="C56" i="24"/>
  <c r="B56" i="24"/>
  <c r="O56" i="25"/>
  <c r="O43" i="25" s="1"/>
  <c r="N56" i="25"/>
  <c r="M56" i="25"/>
  <c r="L56" i="25"/>
  <c r="K56" i="25"/>
  <c r="S56" i="25" s="1"/>
  <c r="J56" i="25"/>
  <c r="R56" i="25" s="1"/>
  <c r="I56" i="25"/>
  <c r="I43" i="25" s="1"/>
  <c r="H56" i="25"/>
  <c r="H43" i="25" s="1"/>
  <c r="G56" i="25"/>
  <c r="F56" i="25"/>
  <c r="D56" i="25"/>
  <c r="C56" i="25"/>
  <c r="B56" i="25"/>
  <c r="O56" i="26"/>
  <c r="N56" i="26"/>
  <c r="M56" i="26"/>
  <c r="L56" i="26"/>
  <c r="K56" i="26"/>
  <c r="S56" i="26" s="1"/>
  <c r="J56" i="26"/>
  <c r="I56" i="26"/>
  <c r="H56" i="26"/>
  <c r="G56" i="26"/>
  <c r="F56" i="26"/>
  <c r="D56" i="26"/>
  <c r="D43" i="26" s="1"/>
  <c r="C56" i="26"/>
  <c r="B56" i="26"/>
  <c r="O56" i="27"/>
  <c r="N56" i="27"/>
  <c r="M56" i="27"/>
  <c r="L56" i="27"/>
  <c r="K56" i="27"/>
  <c r="J56" i="27"/>
  <c r="R56" i="27" s="1"/>
  <c r="I56" i="27"/>
  <c r="I43" i="27" s="1"/>
  <c r="H56" i="27"/>
  <c r="G56" i="27"/>
  <c r="F56" i="27"/>
  <c r="D56" i="27"/>
  <c r="C56" i="27"/>
  <c r="B56" i="27"/>
  <c r="O56" i="1"/>
  <c r="N56" i="1"/>
  <c r="N43" i="1" s="1"/>
  <c r="M56" i="1"/>
  <c r="L56" i="1"/>
  <c r="L43" i="1" s="1"/>
  <c r="K56" i="1"/>
  <c r="K43" i="1" s="1"/>
  <c r="S43" i="1" s="1"/>
  <c r="J56" i="1"/>
  <c r="R56" i="1" s="1"/>
  <c r="I56" i="1"/>
  <c r="H56" i="1"/>
  <c r="G56" i="1"/>
  <c r="F56" i="1"/>
  <c r="F43" i="1" s="1"/>
  <c r="D56" i="1"/>
  <c r="D43" i="1" s="1"/>
  <c r="C56" i="1"/>
  <c r="B56" i="1"/>
  <c r="W44" i="2"/>
  <c r="V44" i="2"/>
  <c r="V43" i="2" s="1"/>
  <c r="W44" i="3"/>
  <c r="V44" i="3"/>
  <c r="W44" i="4"/>
  <c r="V44" i="4"/>
  <c r="W44" i="5"/>
  <c r="V44" i="5"/>
  <c r="W44" i="6"/>
  <c r="V44" i="6"/>
  <c r="W44" i="7"/>
  <c r="V44" i="7"/>
  <c r="W44" i="8"/>
  <c r="V44" i="8"/>
  <c r="W44" i="9"/>
  <c r="V44" i="9"/>
  <c r="W44" i="10"/>
  <c r="V44" i="10"/>
  <c r="V43" i="10"/>
  <c r="W44" i="11"/>
  <c r="V44" i="11"/>
  <c r="V43" i="11" s="1"/>
  <c r="W43" i="11"/>
  <c r="W44" i="12"/>
  <c r="W43" i="12" s="1"/>
  <c r="V44" i="12"/>
  <c r="V43" i="12" s="1"/>
  <c r="W44" i="13"/>
  <c r="V44" i="13"/>
  <c r="W44" i="14"/>
  <c r="V44" i="14"/>
  <c r="W44" i="15"/>
  <c r="V44" i="15"/>
  <c r="W44" i="16"/>
  <c r="V44" i="16"/>
  <c r="W44" i="17"/>
  <c r="V44" i="17"/>
  <c r="W44" i="18"/>
  <c r="V44" i="18"/>
  <c r="W44" i="19"/>
  <c r="V44" i="19"/>
  <c r="V43" i="19" s="1"/>
  <c r="W44" i="20"/>
  <c r="W43" i="20" s="1"/>
  <c r="V44" i="20"/>
  <c r="V43" i="20" s="1"/>
  <c r="W44" i="21"/>
  <c r="V44" i="21"/>
  <c r="W44" i="22"/>
  <c r="V44" i="22"/>
  <c r="V43" i="22" s="1"/>
  <c r="W44" i="23"/>
  <c r="V44" i="23"/>
  <c r="W44" i="24"/>
  <c r="V44" i="24"/>
  <c r="W44" i="25"/>
  <c r="V44" i="25"/>
  <c r="W44" i="26"/>
  <c r="V44" i="26"/>
  <c r="W44" i="27"/>
  <c r="V44" i="27"/>
  <c r="W44" i="1"/>
  <c r="V44" i="1"/>
  <c r="O44" i="2"/>
  <c r="N44" i="2"/>
  <c r="M44" i="2"/>
  <c r="L44" i="2"/>
  <c r="L43" i="2" s="1"/>
  <c r="K44" i="2"/>
  <c r="K43" i="2" s="1"/>
  <c r="S43" i="2" s="1"/>
  <c r="J44" i="2"/>
  <c r="J43" i="2" s="1"/>
  <c r="R43" i="2" s="1"/>
  <c r="I44" i="2"/>
  <c r="H44" i="2"/>
  <c r="G44" i="2"/>
  <c r="G43" i="2" s="1"/>
  <c r="F44" i="2"/>
  <c r="D44" i="2"/>
  <c r="C44" i="2"/>
  <c r="B44" i="2"/>
  <c r="O44" i="3"/>
  <c r="N44" i="3"/>
  <c r="M44" i="3"/>
  <c r="L44" i="3"/>
  <c r="K44" i="3"/>
  <c r="S44" i="3" s="1"/>
  <c r="J44" i="3"/>
  <c r="R44" i="3" s="1"/>
  <c r="I44" i="3"/>
  <c r="H44" i="3"/>
  <c r="G44" i="3"/>
  <c r="F44" i="3"/>
  <c r="D44" i="3"/>
  <c r="C44" i="3"/>
  <c r="B44" i="3"/>
  <c r="O43" i="3"/>
  <c r="M43" i="3"/>
  <c r="O44" i="4"/>
  <c r="N44" i="4"/>
  <c r="M44" i="4"/>
  <c r="L44" i="4"/>
  <c r="K44" i="4"/>
  <c r="J44" i="4"/>
  <c r="R44" i="4" s="1"/>
  <c r="I44" i="4"/>
  <c r="H44" i="4"/>
  <c r="G44" i="4"/>
  <c r="F44" i="4"/>
  <c r="D44" i="4"/>
  <c r="C44" i="4"/>
  <c r="B44" i="4"/>
  <c r="N43" i="4"/>
  <c r="L43" i="4"/>
  <c r="J43" i="4"/>
  <c r="R43" i="4" s="1"/>
  <c r="F43" i="4"/>
  <c r="B43" i="4"/>
  <c r="O44" i="5"/>
  <c r="N44" i="5"/>
  <c r="M44" i="5"/>
  <c r="L44" i="5"/>
  <c r="K44" i="5"/>
  <c r="S44" i="5" s="1"/>
  <c r="J44" i="5"/>
  <c r="R44" i="5" s="1"/>
  <c r="I44" i="5"/>
  <c r="H44" i="5"/>
  <c r="G44" i="5"/>
  <c r="F44" i="5"/>
  <c r="D44" i="5"/>
  <c r="C44" i="5"/>
  <c r="B44" i="5"/>
  <c r="B43" i="5"/>
  <c r="O44" i="6"/>
  <c r="O43" i="6" s="1"/>
  <c r="N44" i="6"/>
  <c r="N43" i="6" s="1"/>
  <c r="M44" i="6"/>
  <c r="L44" i="6"/>
  <c r="K44" i="6"/>
  <c r="S44" i="6" s="1"/>
  <c r="J44" i="6"/>
  <c r="R44" i="6" s="1"/>
  <c r="I44" i="6"/>
  <c r="H44" i="6"/>
  <c r="G44" i="6"/>
  <c r="F44" i="6"/>
  <c r="D44" i="6"/>
  <c r="C44" i="6"/>
  <c r="B44" i="6"/>
  <c r="O44" i="7"/>
  <c r="N44" i="7"/>
  <c r="M44" i="7"/>
  <c r="L44" i="7"/>
  <c r="K44" i="7"/>
  <c r="J44" i="7"/>
  <c r="R44" i="7" s="1"/>
  <c r="I44" i="7"/>
  <c r="H44" i="7"/>
  <c r="G44" i="7"/>
  <c r="F44" i="7"/>
  <c r="D44" i="7"/>
  <c r="C44" i="7"/>
  <c r="B44" i="7"/>
  <c r="B43" i="7"/>
  <c r="O44" i="8"/>
  <c r="N44" i="8"/>
  <c r="M44" i="8"/>
  <c r="L44" i="8"/>
  <c r="K44" i="8"/>
  <c r="J44" i="8"/>
  <c r="I44" i="8"/>
  <c r="H44" i="8"/>
  <c r="G44" i="8"/>
  <c r="F44" i="8"/>
  <c r="D44" i="8"/>
  <c r="C44" i="8"/>
  <c r="B44" i="8"/>
  <c r="O44" i="9"/>
  <c r="O43" i="9" s="1"/>
  <c r="N44" i="9"/>
  <c r="N43" i="9" s="1"/>
  <c r="M44" i="9"/>
  <c r="M43" i="9" s="1"/>
  <c r="L44" i="9"/>
  <c r="L43" i="9" s="1"/>
  <c r="K44" i="9"/>
  <c r="J44" i="9"/>
  <c r="I44" i="9"/>
  <c r="I43" i="9" s="1"/>
  <c r="H44" i="9"/>
  <c r="G44" i="9"/>
  <c r="F44" i="9"/>
  <c r="D44" i="9"/>
  <c r="C44" i="9"/>
  <c r="B44" i="9"/>
  <c r="O44" i="10"/>
  <c r="N44" i="10"/>
  <c r="M44" i="10"/>
  <c r="L44" i="10"/>
  <c r="K44" i="10"/>
  <c r="J44" i="10"/>
  <c r="I44" i="10"/>
  <c r="H44" i="10"/>
  <c r="G44" i="10"/>
  <c r="F44" i="10"/>
  <c r="D44" i="10"/>
  <c r="C44" i="10"/>
  <c r="B44" i="10"/>
  <c r="B43" i="10" s="1"/>
  <c r="C43" i="10"/>
  <c r="O44" i="11"/>
  <c r="N44" i="11"/>
  <c r="N43" i="11" s="1"/>
  <c r="M44" i="11"/>
  <c r="L44" i="11"/>
  <c r="K44" i="11"/>
  <c r="J44" i="11"/>
  <c r="R44" i="11" s="1"/>
  <c r="I44" i="11"/>
  <c r="H44" i="11"/>
  <c r="G44" i="11"/>
  <c r="F44" i="11"/>
  <c r="F43" i="11" s="1"/>
  <c r="D44" i="11"/>
  <c r="D43" i="11" s="1"/>
  <c r="C44" i="11"/>
  <c r="B44" i="11"/>
  <c r="O43" i="11"/>
  <c r="O44" i="12"/>
  <c r="N44" i="12"/>
  <c r="M44" i="12"/>
  <c r="L44" i="12"/>
  <c r="K44" i="12"/>
  <c r="J44" i="12"/>
  <c r="R44" i="12" s="1"/>
  <c r="I44" i="12"/>
  <c r="H44" i="12"/>
  <c r="G44" i="12"/>
  <c r="F44" i="12"/>
  <c r="D44" i="12"/>
  <c r="C44" i="12"/>
  <c r="B44" i="12"/>
  <c r="O44" i="13"/>
  <c r="N44" i="13"/>
  <c r="N43" i="13" s="1"/>
  <c r="M44" i="13"/>
  <c r="M43" i="13" s="1"/>
  <c r="L44" i="13"/>
  <c r="K44" i="13"/>
  <c r="K43" i="13" s="1"/>
  <c r="S43" i="13" s="1"/>
  <c r="J44" i="13"/>
  <c r="J43" i="13" s="1"/>
  <c r="R43" i="13" s="1"/>
  <c r="I44" i="13"/>
  <c r="H44" i="13"/>
  <c r="G44" i="13"/>
  <c r="F44" i="13"/>
  <c r="D44" i="13"/>
  <c r="C44" i="13"/>
  <c r="B44" i="13"/>
  <c r="O44" i="14"/>
  <c r="N44" i="14"/>
  <c r="M44" i="14"/>
  <c r="L44" i="14"/>
  <c r="K44" i="14"/>
  <c r="K43" i="14" s="1"/>
  <c r="S43" i="14" s="1"/>
  <c r="J44" i="14"/>
  <c r="R44" i="14" s="1"/>
  <c r="I44" i="14"/>
  <c r="H44" i="14"/>
  <c r="G44" i="14"/>
  <c r="F44" i="14"/>
  <c r="D44" i="14"/>
  <c r="C44" i="14"/>
  <c r="B44" i="14"/>
  <c r="N43" i="14"/>
  <c r="M43" i="14"/>
  <c r="O44" i="15"/>
  <c r="N44" i="15"/>
  <c r="M44" i="15"/>
  <c r="L44" i="15"/>
  <c r="K44" i="15"/>
  <c r="J44" i="15"/>
  <c r="R44" i="15" s="1"/>
  <c r="I44" i="15"/>
  <c r="H44" i="15"/>
  <c r="G44" i="15"/>
  <c r="F44" i="15"/>
  <c r="D44" i="15"/>
  <c r="C44" i="15"/>
  <c r="B44" i="15"/>
  <c r="B43" i="15" s="1"/>
  <c r="D43" i="15"/>
  <c r="C43" i="15"/>
  <c r="O44" i="16"/>
  <c r="O43" i="16" s="1"/>
  <c r="N44" i="16"/>
  <c r="M44" i="16"/>
  <c r="L44" i="16"/>
  <c r="K44" i="16"/>
  <c r="S44" i="16" s="1"/>
  <c r="J44" i="16"/>
  <c r="R44" i="16" s="1"/>
  <c r="I44" i="16"/>
  <c r="H44" i="16"/>
  <c r="G44" i="16"/>
  <c r="F44" i="16"/>
  <c r="D44" i="16"/>
  <c r="C44" i="16"/>
  <c r="B44" i="16"/>
  <c r="M43" i="16"/>
  <c r="O44" i="17"/>
  <c r="N44" i="17"/>
  <c r="M44" i="17"/>
  <c r="L44" i="17"/>
  <c r="K44" i="17"/>
  <c r="S44" i="17" s="1"/>
  <c r="J44" i="17"/>
  <c r="R44" i="17" s="1"/>
  <c r="I44" i="17"/>
  <c r="I43" i="17" s="1"/>
  <c r="H44" i="17"/>
  <c r="H43" i="17" s="1"/>
  <c r="G44" i="17"/>
  <c r="F44" i="17"/>
  <c r="D44" i="17"/>
  <c r="D43" i="17" s="1"/>
  <c r="C44" i="17"/>
  <c r="C43" i="17" s="1"/>
  <c r="B44" i="17"/>
  <c r="B43" i="17" s="1"/>
  <c r="G43" i="17"/>
  <c r="F43" i="17"/>
  <c r="O44" i="18"/>
  <c r="N44" i="18"/>
  <c r="M44" i="18"/>
  <c r="L44" i="18"/>
  <c r="K44" i="18"/>
  <c r="J44" i="18"/>
  <c r="R44" i="18" s="1"/>
  <c r="I44" i="18"/>
  <c r="H44" i="18"/>
  <c r="G44" i="18"/>
  <c r="F44" i="18"/>
  <c r="D44" i="18"/>
  <c r="C44" i="18"/>
  <c r="B44" i="18"/>
  <c r="O44" i="19"/>
  <c r="N44" i="19"/>
  <c r="M44" i="19"/>
  <c r="M43" i="19" s="1"/>
  <c r="L44" i="19"/>
  <c r="L43" i="19" s="1"/>
  <c r="K44" i="19"/>
  <c r="J44" i="19"/>
  <c r="R44" i="19" s="1"/>
  <c r="I44" i="19"/>
  <c r="H44" i="19"/>
  <c r="G44" i="19"/>
  <c r="F44" i="19"/>
  <c r="D44" i="19"/>
  <c r="C44" i="19"/>
  <c r="B44" i="19"/>
  <c r="O44" i="20"/>
  <c r="N44" i="20"/>
  <c r="M44" i="20"/>
  <c r="L44" i="20"/>
  <c r="K44" i="20"/>
  <c r="S44" i="20" s="1"/>
  <c r="J44" i="20"/>
  <c r="R44" i="20" s="1"/>
  <c r="I44" i="20"/>
  <c r="H44" i="20"/>
  <c r="G44" i="20"/>
  <c r="F44" i="20"/>
  <c r="D44" i="20"/>
  <c r="C44" i="20"/>
  <c r="C43" i="20" s="1"/>
  <c r="B44" i="20"/>
  <c r="B43" i="20" s="1"/>
  <c r="O44" i="21"/>
  <c r="N44" i="21"/>
  <c r="M44" i="21"/>
  <c r="L44" i="21"/>
  <c r="K44" i="21"/>
  <c r="J44" i="21"/>
  <c r="I44" i="21"/>
  <c r="H44" i="21"/>
  <c r="G44" i="21"/>
  <c r="F44" i="21"/>
  <c r="D44" i="21"/>
  <c r="C44" i="21"/>
  <c r="B44" i="21"/>
  <c r="B43" i="21" s="1"/>
  <c r="K43" i="21"/>
  <c r="S43" i="21" s="1"/>
  <c r="F43" i="21"/>
  <c r="O44" i="22"/>
  <c r="N44" i="22"/>
  <c r="M44" i="22"/>
  <c r="L44" i="22"/>
  <c r="K44" i="22"/>
  <c r="J44" i="22"/>
  <c r="R44" i="22" s="1"/>
  <c r="I44" i="22"/>
  <c r="H44" i="22"/>
  <c r="H43" i="22" s="1"/>
  <c r="G44" i="22"/>
  <c r="G43" i="22" s="1"/>
  <c r="F44" i="22"/>
  <c r="F43" i="22" s="1"/>
  <c r="D44" i="22"/>
  <c r="C44" i="22"/>
  <c r="B44" i="22"/>
  <c r="D43" i="22"/>
  <c r="O44" i="23"/>
  <c r="O43" i="23" s="1"/>
  <c r="N44" i="23"/>
  <c r="M44" i="23"/>
  <c r="L44" i="23"/>
  <c r="K44" i="23"/>
  <c r="K43" i="23" s="1"/>
  <c r="S43" i="23" s="1"/>
  <c r="J44" i="23"/>
  <c r="R44" i="23" s="1"/>
  <c r="I44" i="23"/>
  <c r="H44" i="23"/>
  <c r="H43" i="23" s="1"/>
  <c r="G44" i="23"/>
  <c r="F44" i="23"/>
  <c r="D44" i="23"/>
  <c r="C44" i="23"/>
  <c r="B44" i="23"/>
  <c r="O44" i="24"/>
  <c r="N44" i="24"/>
  <c r="M44" i="24"/>
  <c r="L44" i="24"/>
  <c r="L43" i="24" s="1"/>
  <c r="K44" i="24"/>
  <c r="J44" i="24"/>
  <c r="R44" i="24" s="1"/>
  <c r="I44" i="24"/>
  <c r="H44" i="24"/>
  <c r="G44" i="24"/>
  <c r="G43" i="24" s="1"/>
  <c r="F44" i="24"/>
  <c r="D44" i="24"/>
  <c r="C44" i="24"/>
  <c r="B44" i="24"/>
  <c r="F43" i="24"/>
  <c r="O44" i="25"/>
  <c r="N44" i="25"/>
  <c r="N43" i="25" s="1"/>
  <c r="M44" i="25"/>
  <c r="L44" i="25"/>
  <c r="K44" i="25"/>
  <c r="J44" i="25"/>
  <c r="R44" i="25" s="1"/>
  <c r="I44" i="25"/>
  <c r="H44" i="25"/>
  <c r="G44" i="25"/>
  <c r="F44" i="25"/>
  <c r="D44" i="25"/>
  <c r="C44" i="25"/>
  <c r="B44" i="25"/>
  <c r="B43" i="25" s="1"/>
  <c r="O44" i="26"/>
  <c r="O43" i="26" s="1"/>
  <c r="N44" i="26"/>
  <c r="M44" i="26"/>
  <c r="L44" i="26"/>
  <c r="K44" i="26"/>
  <c r="S44" i="26" s="1"/>
  <c r="J44" i="26"/>
  <c r="R44" i="26" s="1"/>
  <c r="I44" i="26"/>
  <c r="H44" i="26"/>
  <c r="G44" i="26"/>
  <c r="F44" i="26"/>
  <c r="D44" i="26"/>
  <c r="C44" i="26"/>
  <c r="B44" i="26"/>
  <c r="O44" i="27"/>
  <c r="O43" i="27" s="1"/>
  <c r="N44" i="27"/>
  <c r="M44" i="27"/>
  <c r="L44" i="27"/>
  <c r="K44" i="27"/>
  <c r="S44" i="27" s="1"/>
  <c r="J44" i="27"/>
  <c r="R44" i="27" s="1"/>
  <c r="I44" i="27"/>
  <c r="H44" i="27"/>
  <c r="G44" i="27"/>
  <c r="F44" i="27"/>
  <c r="F43" i="27" s="1"/>
  <c r="D44" i="27"/>
  <c r="C44" i="27"/>
  <c r="C43" i="27" s="1"/>
  <c r="B44" i="27"/>
  <c r="B43" i="27" s="1"/>
  <c r="G43" i="27"/>
  <c r="O44" i="1"/>
  <c r="O43" i="1" s="1"/>
  <c r="N44" i="1"/>
  <c r="M44" i="1"/>
  <c r="M43" i="1" s="1"/>
  <c r="L44" i="1"/>
  <c r="K44" i="1"/>
  <c r="J44" i="1"/>
  <c r="R44" i="1" s="1"/>
  <c r="I44" i="1"/>
  <c r="H44" i="1"/>
  <c r="G44" i="1"/>
  <c r="G43" i="1" s="1"/>
  <c r="F44" i="1"/>
  <c r="D44" i="1"/>
  <c r="C44" i="1"/>
  <c r="B44" i="1"/>
  <c r="W28" i="2"/>
  <c r="V28" i="2"/>
  <c r="W28" i="3"/>
  <c r="V28" i="3"/>
  <c r="W28" i="4"/>
  <c r="V28" i="4"/>
  <c r="W28" i="5"/>
  <c r="V28" i="5"/>
  <c r="W28" i="6"/>
  <c r="V28" i="6"/>
  <c r="W28" i="7"/>
  <c r="V28" i="7"/>
  <c r="W28" i="8"/>
  <c r="V28" i="8"/>
  <c r="W28" i="9"/>
  <c r="V28" i="9"/>
  <c r="W28" i="10"/>
  <c r="V28" i="10"/>
  <c r="W28" i="11"/>
  <c r="V28" i="11"/>
  <c r="W28" i="12"/>
  <c r="V28" i="12"/>
  <c r="W28" i="13"/>
  <c r="V28" i="13"/>
  <c r="W28" i="14"/>
  <c r="V28" i="14"/>
  <c r="W28" i="15"/>
  <c r="V28" i="15"/>
  <c r="W28" i="16"/>
  <c r="V28" i="16"/>
  <c r="W28" i="17"/>
  <c r="V28" i="17"/>
  <c r="W28" i="18"/>
  <c r="V28" i="18"/>
  <c r="W28" i="19"/>
  <c r="W8" i="19" s="1"/>
  <c r="V28" i="19"/>
  <c r="V8" i="19" s="1"/>
  <c r="W28" i="20"/>
  <c r="V28" i="20"/>
  <c r="W28" i="21"/>
  <c r="V28" i="21"/>
  <c r="W28" i="22"/>
  <c r="V28" i="22"/>
  <c r="W28" i="23"/>
  <c r="V28" i="23"/>
  <c r="W28" i="24"/>
  <c r="V28" i="24"/>
  <c r="W28" i="25"/>
  <c r="V28" i="25"/>
  <c r="W28" i="26"/>
  <c r="V28" i="26"/>
  <c r="W28" i="27"/>
  <c r="V28" i="27"/>
  <c r="W28" i="1"/>
  <c r="V28" i="1"/>
  <c r="O28" i="2"/>
  <c r="N28" i="2"/>
  <c r="M28" i="2"/>
  <c r="S28" i="2" s="1"/>
  <c r="L28" i="2"/>
  <c r="R28" i="2" s="1"/>
  <c r="K28" i="2"/>
  <c r="J28" i="2"/>
  <c r="I28" i="2"/>
  <c r="H28" i="2"/>
  <c r="G28" i="2"/>
  <c r="F28" i="2"/>
  <c r="D28" i="2"/>
  <c r="C28" i="2"/>
  <c r="B28" i="2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O28" i="4"/>
  <c r="N28" i="4"/>
  <c r="M28" i="4"/>
  <c r="L28" i="4"/>
  <c r="K28" i="4"/>
  <c r="J28" i="4"/>
  <c r="I28" i="4"/>
  <c r="H28" i="4"/>
  <c r="G28" i="4"/>
  <c r="F28" i="4"/>
  <c r="D28" i="4"/>
  <c r="C28" i="4"/>
  <c r="B28" i="4"/>
  <c r="O28" i="5"/>
  <c r="N28" i="5"/>
  <c r="M28" i="5"/>
  <c r="L28" i="5"/>
  <c r="K28" i="5"/>
  <c r="J28" i="5"/>
  <c r="I28" i="5"/>
  <c r="H28" i="5"/>
  <c r="G28" i="5"/>
  <c r="F28" i="5"/>
  <c r="D28" i="5"/>
  <c r="C28" i="5"/>
  <c r="B28" i="5"/>
  <c r="O28" i="6"/>
  <c r="N28" i="6"/>
  <c r="M28" i="6"/>
  <c r="L28" i="6"/>
  <c r="K28" i="6"/>
  <c r="J28" i="6"/>
  <c r="I28" i="6"/>
  <c r="H28" i="6"/>
  <c r="G28" i="6"/>
  <c r="F28" i="6"/>
  <c r="D28" i="6"/>
  <c r="C28" i="6"/>
  <c r="B28" i="6"/>
  <c r="O28" i="7"/>
  <c r="N28" i="7"/>
  <c r="M28" i="7"/>
  <c r="M8" i="7" s="1"/>
  <c r="L28" i="7"/>
  <c r="K28" i="7"/>
  <c r="J28" i="7"/>
  <c r="I28" i="7"/>
  <c r="H28" i="7"/>
  <c r="G28" i="7"/>
  <c r="F28" i="7"/>
  <c r="D28" i="7"/>
  <c r="D8" i="7" s="1"/>
  <c r="C28" i="7"/>
  <c r="B28" i="7"/>
  <c r="O28" i="8"/>
  <c r="N28" i="8"/>
  <c r="M28" i="8"/>
  <c r="L28" i="8"/>
  <c r="L8" i="8" s="1"/>
  <c r="K28" i="8"/>
  <c r="S28" i="8" s="1"/>
  <c r="J28" i="8"/>
  <c r="I28" i="8"/>
  <c r="H28" i="8"/>
  <c r="G28" i="8"/>
  <c r="F28" i="8"/>
  <c r="D28" i="8"/>
  <c r="C28" i="8"/>
  <c r="B28" i="8"/>
  <c r="O28" i="9"/>
  <c r="N28" i="9"/>
  <c r="M28" i="9"/>
  <c r="S28" i="9" s="1"/>
  <c r="L28" i="9"/>
  <c r="K28" i="9"/>
  <c r="J28" i="9"/>
  <c r="I28" i="9"/>
  <c r="H28" i="9"/>
  <c r="G28" i="9"/>
  <c r="F28" i="9"/>
  <c r="D28" i="9"/>
  <c r="C28" i="9"/>
  <c r="B28" i="9"/>
  <c r="O28" i="10"/>
  <c r="N28" i="10"/>
  <c r="N8" i="10" s="1"/>
  <c r="M28" i="10"/>
  <c r="L28" i="10"/>
  <c r="K28" i="10"/>
  <c r="S28" i="10" s="1"/>
  <c r="J28" i="10"/>
  <c r="I28" i="10"/>
  <c r="H28" i="10"/>
  <c r="H8" i="10" s="1"/>
  <c r="G28" i="10"/>
  <c r="G8" i="10" s="1"/>
  <c r="F28" i="10"/>
  <c r="D28" i="10"/>
  <c r="C28" i="10"/>
  <c r="B28" i="10"/>
  <c r="O28" i="11"/>
  <c r="N28" i="11"/>
  <c r="M28" i="11"/>
  <c r="L28" i="11"/>
  <c r="K28" i="11"/>
  <c r="S28" i="11" s="1"/>
  <c r="J28" i="11"/>
  <c r="I28" i="11"/>
  <c r="H28" i="11"/>
  <c r="G28" i="11"/>
  <c r="F28" i="11"/>
  <c r="D28" i="11"/>
  <c r="C28" i="11"/>
  <c r="B28" i="11"/>
  <c r="O28" i="12"/>
  <c r="N28" i="12"/>
  <c r="M28" i="12"/>
  <c r="L28" i="12"/>
  <c r="K28" i="12"/>
  <c r="J28" i="12"/>
  <c r="I28" i="12"/>
  <c r="H28" i="12"/>
  <c r="G28" i="12"/>
  <c r="F28" i="12"/>
  <c r="D28" i="12"/>
  <c r="C28" i="12"/>
  <c r="B28" i="12"/>
  <c r="O28" i="13"/>
  <c r="N28" i="13"/>
  <c r="M28" i="13"/>
  <c r="L28" i="13"/>
  <c r="L8" i="13" s="1"/>
  <c r="K28" i="13"/>
  <c r="S28" i="13" s="1"/>
  <c r="J28" i="13"/>
  <c r="R28" i="13" s="1"/>
  <c r="I28" i="13"/>
  <c r="H28" i="13"/>
  <c r="G28" i="13"/>
  <c r="F28" i="13"/>
  <c r="D28" i="13"/>
  <c r="C28" i="13"/>
  <c r="B28" i="13"/>
  <c r="O28" i="14"/>
  <c r="N28" i="14"/>
  <c r="M28" i="14"/>
  <c r="L28" i="14"/>
  <c r="K28" i="14"/>
  <c r="J28" i="14"/>
  <c r="I28" i="14"/>
  <c r="H28" i="14"/>
  <c r="G28" i="14"/>
  <c r="F28" i="14"/>
  <c r="D28" i="14"/>
  <c r="C28" i="14"/>
  <c r="B28" i="14"/>
  <c r="O28" i="15"/>
  <c r="N28" i="15"/>
  <c r="M28" i="15"/>
  <c r="L28" i="15"/>
  <c r="K28" i="15"/>
  <c r="J28" i="15"/>
  <c r="I28" i="15"/>
  <c r="H28" i="15"/>
  <c r="G28" i="15"/>
  <c r="F28" i="15"/>
  <c r="D28" i="15"/>
  <c r="C28" i="15"/>
  <c r="B28" i="15"/>
  <c r="O28" i="16"/>
  <c r="N28" i="16"/>
  <c r="M28" i="16"/>
  <c r="L28" i="16"/>
  <c r="K28" i="16"/>
  <c r="J28" i="16"/>
  <c r="I28" i="16"/>
  <c r="H28" i="16"/>
  <c r="G28" i="16"/>
  <c r="F28" i="16"/>
  <c r="D28" i="16"/>
  <c r="C28" i="16"/>
  <c r="B28" i="16"/>
  <c r="O28" i="17"/>
  <c r="N28" i="17"/>
  <c r="M28" i="17"/>
  <c r="L28" i="17"/>
  <c r="K28" i="17"/>
  <c r="J28" i="17"/>
  <c r="I28" i="17"/>
  <c r="H28" i="17"/>
  <c r="G28" i="17"/>
  <c r="F28" i="17"/>
  <c r="D28" i="17"/>
  <c r="C28" i="17"/>
  <c r="B28" i="17"/>
  <c r="O28" i="18"/>
  <c r="N28" i="18"/>
  <c r="M28" i="18"/>
  <c r="L28" i="18"/>
  <c r="K28" i="18"/>
  <c r="J28" i="18"/>
  <c r="I28" i="18"/>
  <c r="H28" i="18"/>
  <c r="H8" i="18" s="1"/>
  <c r="G28" i="18"/>
  <c r="F28" i="18"/>
  <c r="D28" i="18"/>
  <c r="C28" i="18"/>
  <c r="B28" i="18"/>
  <c r="O28" i="19"/>
  <c r="N28" i="19"/>
  <c r="M28" i="19"/>
  <c r="L28" i="19"/>
  <c r="K28" i="19"/>
  <c r="S28" i="19" s="1"/>
  <c r="J28" i="19"/>
  <c r="I28" i="19"/>
  <c r="H28" i="19"/>
  <c r="H8" i="19" s="1"/>
  <c r="G28" i="19"/>
  <c r="G8" i="19" s="1"/>
  <c r="F28" i="19"/>
  <c r="D28" i="19"/>
  <c r="C28" i="19"/>
  <c r="B28" i="19"/>
  <c r="O28" i="20"/>
  <c r="O8" i="20" s="1"/>
  <c r="N28" i="20"/>
  <c r="N8" i="20" s="1"/>
  <c r="M28" i="20"/>
  <c r="L28" i="20"/>
  <c r="K28" i="20"/>
  <c r="J28" i="20"/>
  <c r="I28" i="20"/>
  <c r="H28" i="20"/>
  <c r="G28" i="20"/>
  <c r="F28" i="20"/>
  <c r="F8" i="20" s="1"/>
  <c r="D28" i="20"/>
  <c r="C28" i="20"/>
  <c r="B28" i="20"/>
  <c r="O28" i="21"/>
  <c r="N28" i="21"/>
  <c r="M28" i="21"/>
  <c r="L28" i="21"/>
  <c r="K28" i="21"/>
  <c r="J28" i="21"/>
  <c r="J8" i="21" s="1"/>
  <c r="I28" i="21"/>
  <c r="H28" i="21"/>
  <c r="G28" i="21"/>
  <c r="F28" i="21"/>
  <c r="D28" i="21"/>
  <c r="C28" i="21"/>
  <c r="B28" i="21"/>
  <c r="O28" i="22"/>
  <c r="N28" i="22"/>
  <c r="M28" i="22"/>
  <c r="L28" i="22"/>
  <c r="K28" i="22"/>
  <c r="J28" i="22"/>
  <c r="I28" i="22"/>
  <c r="H28" i="22"/>
  <c r="G28" i="22"/>
  <c r="F28" i="22"/>
  <c r="D28" i="22"/>
  <c r="C28" i="22"/>
  <c r="B28" i="22"/>
  <c r="O28" i="23"/>
  <c r="N28" i="23"/>
  <c r="M28" i="23"/>
  <c r="L28" i="23"/>
  <c r="K28" i="23"/>
  <c r="S28" i="23" s="1"/>
  <c r="J28" i="23"/>
  <c r="I28" i="23"/>
  <c r="I8" i="23" s="1"/>
  <c r="H28" i="23"/>
  <c r="H8" i="23" s="1"/>
  <c r="G28" i="23"/>
  <c r="F28" i="23"/>
  <c r="D28" i="23"/>
  <c r="C28" i="23"/>
  <c r="B28" i="23"/>
  <c r="O28" i="24"/>
  <c r="N28" i="24"/>
  <c r="M28" i="24"/>
  <c r="L28" i="24"/>
  <c r="K28" i="24"/>
  <c r="J28" i="24"/>
  <c r="I28" i="24"/>
  <c r="H28" i="24"/>
  <c r="G28" i="24"/>
  <c r="F28" i="24"/>
  <c r="D28" i="24"/>
  <c r="D8" i="24" s="1"/>
  <c r="C28" i="24"/>
  <c r="B28" i="24"/>
  <c r="O28" i="25"/>
  <c r="N28" i="25"/>
  <c r="M28" i="25"/>
  <c r="L28" i="25"/>
  <c r="K28" i="25"/>
  <c r="S28" i="25" s="1"/>
  <c r="J28" i="25"/>
  <c r="I28" i="25"/>
  <c r="H28" i="25"/>
  <c r="G28" i="25"/>
  <c r="F28" i="25"/>
  <c r="D28" i="25"/>
  <c r="C28" i="25"/>
  <c r="B28" i="25"/>
  <c r="O28" i="26"/>
  <c r="N28" i="26"/>
  <c r="M28" i="26"/>
  <c r="L28" i="26"/>
  <c r="K28" i="26"/>
  <c r="S28" i="26" s="1"/>
  <c r="J28" i="26"/>
  <c r="I28" i="26"/>
  <c r="H28" i="26"/>
  <c r="G28" i="26"/>
  <c r="F28" i="26"/>
  <c r="D28" i="26"/>
  <c r="C28" i="26"/>
  <c r="B28" i="26"/>
  <c r="O28" i="27"/>
  <c r="N28" i="27"/>
  <c r="M28" i="27"/>
  <c r="L28" i="27"/>
  <c r="K28" i="27"/>
  <c r="J28" i="27"/>
  <c r="I28" i="27"/>
  <c r="I8" i="27" s="1"/>
  <c r="H28" i="27"/>
  <c r="H8" i="27" s="1"/>
  <c r="G28" i="27"/>
  <c r="F28" i="27"/>
  <c r="D28" i="27"/>
  <c r="C28" i="27"/>
  <c r="B28" i="27"/>
  <c r="O28" i="1"/>
  <c r="N28" i="1"/>
  <c r="M28" i="1"/>
  <c r="L28" i="1"/>
  <c r="K28" i="1"/>
  <c r="J28" i="1"/>
  <c r="I28" i="1"/>
  <c r="H28" i="1"/>
  <c r="G28" i="1"/>
  <c r="F28" i="1"/>
  <c r="D28" i="1"/>
  <c r="C28" i="1"/>
  <c r="B28" i="1"/>
  <c r="W9" i="2"/>
  <c r="V9" i="2"/>
  <c r="W9" i="3"/>
  <c r="V9" i="3"/>
  <c r="W9" i="4"/>
  <c r="V9" i="4"/>
  <c r="W9" i="5"/>
  <c r="V9" i="5"/>
  <c r="W9" i="6"/>
  <c r="V9" i="6"/>
  <c r="W9" i="7"/>
  <c r="V9" i="7"/>
  <c r="W9" i="8"/>
  <c r="V9" i="8"/>
  <c r="W9" i="9"/>
  <c r="V9" i="9"/>
  <c r="W9" i="10"/>
  <c r="V9" i="10"/>
  <c r="W9" i="11"/>
  <c r="V9" i="11"/>
  <c r="W9" i="12"/>
  <c r="V9" i="12"/>
  <c r="W9" i="13"/>
  <c r="V9" i="13"/>
  <c r="W9" i="14"/>
  <c r="V9" i="14"/>
  <c r="W9" i="15"/>
  <c r="V9" i="15"/>
  <c r="W9" i="16"/>
  <c r="V9" i="16"/>
  <c r="V8" i="16" s="1"/>
  <c r="W9" i="17"/>
  <c r="V9" i="17"/>
  <c r="W9" i="18"/>
  <c r="W8" i="18" s="1"/>
  <c r="V9" i="18"/>
  <c r="W9" i="19"/>
  <c r="V9" i="19"/>
  <c r="W9" i="20"/>
  <c r="V9" i="20"/>
  <c r="V8" i="20" s="1"/>
  <c r="W9" i="21"/>
  <c r="V9" i="21"/>
  <c r="W9" i="22"/>
  <c r="W8" i="22" s="1"/>
  <c r="V9" i="22"/>
  <c r="W9" i="23"/>
  <c r="W8" i="23" s="1"/>
  <c r="V9" i="23"/>
  <c r="W9" i="24"/>
  <c r="W8" i="24" s="1"/>
  <c r="V9" i="24"/>
  <c r="V8" i="24" s="1"/>
  <c r="W9" i="25"/>
  <c r="V9" i="25"/>
  <c r="W9" i="26"/>
  <c r="V9" i="26"/>
  <c r="W9" i="27"/>
  <c r="V9" i="27"/>
  <c r="V8" i="27" s="1"/>
  <c r="W9" i="1"/>
  <c r="V9" i="1"/>
  <c r="O9" i="2"/>
  <c r="N9" i="2"/>
  <c r="M9" i="2"/>
  <c r="L9" i="2"/>
  <c r="K9" i="2"/>
  <c r="J9" i="2"/>
  <c r="I9" i="2"/>
  <c r="H9" i="2"/>
  <c r="G9" i="2"/>
  <c r="F9" i="2"/>
  <c r="D9" i="2"/>
  <c r="C9" i="2"/>
  <c r="B9" i="2"/>
  <c r="O9" i="3"/>
  <c r="N9" i="3"/>
  <c r="N8" i="3" s="1"/>
  <c r="M9" i="3"/>
  <c r="L9" i="3"/>
  <c r="K9" i="3"/>
  <c r="J9" i="3"/>
  <c r="I9" i="3"/>
  <c r="I8" i="3" s="1"/>
  <c r="H9" i="3"/>
  <c r="G9" i="3"/>
  <c r="F9" i="3"/>
  <c r="F8" i="3" s="1"/>
  <c r="D9" i="3"/>
  <c r="C9" i="3"/>
  <c r="B9" i="3"/>
  <c r="O9" i="4"/>
  <c r="N9" i="4"/>
  <c r="N8" i="4" s="1"/>
  <c r="N61" i="4" s="1"/>
  <c r="M9" i="4"/>
  <c r="M8" i="4" s="1"/>
  <c r="L9" i="4"/>
  <c r="K9" i="4"/>
  <c r="J9" i="4"/>
  <c r="I9" i="4"/>
  <c r="H9" i="4"/>
  <c r="G9" i="4"/>
  <c r="F9" i="4"/>
  <c r="F8" i="4" s="1"/>
  <c r="D9" i="4"/>
  <c r="C9" i="4"/>
  <c r="B9" i="4"/>
  <c r="O9" i="5"/>
  <c r="N9" i="5"/>
  <c r="M9" i="5"/>
  <c r="M8" i="5" s="1"/>
  <c r="L9" i="5"/>
  <c r="K9" i="5"/>
  <c r="J9" i="5"/>
  <c r="I9" i="5"/>
  <c r="H9" i="5"/>
  <c r="G9" i="5"/>
  <c r="F9" i="5"/>
  <c r="D9" i="5"/>
  <c r="D8" i="5" s="1"/>
  <c r="C9" i="5"/>
  <c r="B9" i="5"/>
  <c r="O9" i="6"/>
  <c r="O8" i="6" s="1"/>
  <c r="N9" i="6"/>
  <c r="M9" i="6"/>
  <c r="L9" i="6"/>
  <c r="K9" i="6"/>
  <c r="S9" i="6" s="1"/>
  <c r="J9" i="6"/>
  <c r="I9" i="6"/>
  <c r="H9" i="6"/>
  <c r="G9" i="6"/>
  <c r="F9" i="6"/>
  <c r="D9" i="6"/>
  <c r="C9" i="6"/>
  <c r="B9" i="6"/>
  <c r="O9" i="7"/>
  <c r="N9" i="7"/>
  <c r="M9" i="7"/>
  <c r="L9" i="7"/>
  <c r="K9" i="7"/>
  <c r="S9" i="7" s="1"/>
  <c r="J9" i="7"/>
  <c r="I9" i="7"/>
  <c r="H9" i="7"/>
  <c r="G9" i="7"/>
  <c r="F9" i="7"/>
  <c r="D9" i="7"/>
  <c r="C9" i="7"/>
  <c r="B9" i="7"/>
  <c r="O9" i="8"/>
  <c r="O8" i="8" s="1"/>
  <c r="N9" i="8"/>
  <c r="N8" i="8" s="1"/>
  <c r="M9" i="8"/>
  <c r="L9" i="8"/>
  <c r="K9" i="8"/>
  <c r="J9" i="8"/>
  <c r="R9" i="8" s="1"/>
  <c r="I9" i="8"/>
  <c r="H9" i="8"/>
  <c r="G9" i="8"/>
  <c r="F9" i="8"/>
  <c r="D9" i="8"/>
  <c r="C9" i="8"/>
  <c r="B9" i="8"/>
  <c r="O9" i="9"/>
  <c r="N9" i="9"/>
  <c r="M9" i="9"/>
  <c r="M8" i="9" s="1"/>
  <c r="L9" i="9"/>
  <c r="K9" i="9"/>
  <c r="J9" i="9"/>
  <c r="I9" i="9"/>
  <c r="I8" i="9" s="1"/>
  <c r="H9" i="9"/>
  <c r="H8" i="9" s="1"/>
  <c r="G9" i="9"/>
  <c r="G8" i="9" s="1"/>
  <c r="F9" i="9"/>
  <c r="F8" i="9" s="1"/>
  <c r="D9" i="9"/>
  <c r="C9" i="9"/>
  <c r="B9" i="9"/>
  <c r="O9" i="10"/>
  <c r="N9" i="10"/>
  <c r="M9" i="10"/>
  <c r="L9" i="10"/>
  <c r="K9" i="10"/>
  <c r="J9" i="10"/>
  <c r="R9" i="10" s="1"/>
  <c r="I9" i="10"/>
  <c r="H9" i="10"/>
  <c r="G9" i="10"/>
  <c r="F9" i="10"/>
  <c r="D9" i="10"/>
  <c r="C9" i="10"/>
  <c r="B9" i="10"/>
  <c r="L8" i="10"/>
  <c r="O9" i="11"/>
  <c r="N9" i="11"/>
  <c r="M9" i="11"/>
  <c r="M8" i="11" s="1"/>
  <c r="L9" i="11"/>
  <c r="K9" i="11"/>
  <c r="J9" i="11"/>
  <c r="I9" i="11"/>
  <c r="H9" i="11"/>
  <c r="G9" i="11"/>
  <c r="F9" i="11"/>
  <c r="D9" i="11"/>
  <c r="C9" i="11"/>
  <c r="B9" i="11"/>
  <c r="O9" i="12"/>
  <c r="N9" i="12"/>
  <c r="M9" i="12"/>
  <c r="L9" i="12"/>
  <c r="K9" i="12"/>
  <c r="J9" i="12"/>
  <c r="I9" i="12"/>
  <c r="H9" i="12"/>
  <c r="G9" i="12"/>
  <c r="F9" i="12"/>
  <c r="D9" i="12"/>
  <c r="C9" i="12"/>
  <c r="B9" i="12"/>
  <c r="O9" i="13"/>
  <c r="N9" i="13"/>
  <c r="N8" i="13" s="1"/>
  <c r="M9" i="13"/>
  <c r="L9" i="13"/>
  <c r="K9" i="13"/>
  <c r="J9" i="13"/>
  <c r="I9" i="13"/>
  <c r="H9" i="13"/>
  <c r="G9" i="13"/>
  <c r="F9" i="13"/>
  <c r="D9" i="13"/>
  <c r="D8" i="13" s="1"/>
  <c r="C9" i="13"/>
  <c r="B9" i="13"/>
  <c r="O9" i="14"/>
  <c r="N9" i="14"/>
  <c r="M9" i="14"/>
  <c r="L9" i="14"/>
  <c r="L8" i="14" s="1"/>
  <c r="K9" i="14"/>
  <c r="J9" i="14"/>
  <c r="I9" i="14"/>
  <c r="H9" i="14"/>
  <c r="G9" i="14"/>
  <c r="F9" i="14"/>
  <c r="D9" i="14"/>
  <c r="D8" i="14" s="1"/>
  <c r="C9" i="14"/>
  <c r="B9" i="14"/>
  <c r="O9" i="15"/>
  <c r="N9" i="15"/>
  <c r="M9" i="15"/>
  <c r="L9" i="15"/>
  <c r="K9" i="15"/>
  <c r="J9" i="15"/>
  <c r="I9" i="15"/>
  <c r="H9" i="15"/>
  <c r="G9" i="15"/>
  <c r="F9" i="15"/>
  <c r="D9" i="15"/>
  <c r="C9" i="15"/>
  <c r="B9" i="15"/>
  <c r="O9" i="16"/>
  <c r="O8" i="16" s="1"/>
  <c r="N9" i="16"/>
  <c r="N8" i="16" s="1"/>
  <c r="M9" i="16"/>
  <c r="M8" i="16" s="1"/>
  <c r="L9" i="16"/>
  <c r="L8" i="16" s="1"/>
  <c r="K9" i="16"/>
  <c r="J9" i="16"/>
  <c r="I9" i="16"/>
  <c r="H9" i="16"/>
  <c r="G9" i="16"/>
  <c r="F9" i="16"/>
  <c r="D9" i="16"/>
  <c r="C9" i="16"/>
  <c r="B9" i="16"/>
  <c r="O9" i="17"/>
  <c r="O8" i="17" s="1"/>
  <c r="N9" i="17"/>
  <c r="M9" i="17"/>
  <c r="L9" i="17"/>
  <c r="K9" i="17"/>
  <c r="S9" i="17" s="1"/>
  <c r="J9" i="17"/>
  <c r="I9" i="17"/>
  <c r="H9" i="17"/>
  <c r="G9" i="17"/>
  <c r="F9" i="17"/>
  <c r="F8" i="17" s="1"/>
  <c r="D9" i="17"/>
  <c r="C9" i="17"/>
  <c r="B9" i="17"/>
  <c r="O9" i="18"/>
  <c r="N9" i="18"/>
  <c r="M9" i="18"/>
  <c r="L9" i="18"/>
  <c r="K9" i="18"/>
  <c r="J9" i="18"/>
  <c r="I9" i="18"/>
  <c r="H9" i="18"/>
  <c r="G9" i="18"/>
  <c r="F9" i="18"/>
  <c r="D9" i="18"/>
  <c r="C9" i="18"/>
  <c r="C8" i="18" s="1"/>
  <c r="B9" i="18"/>
  <c r="B8" i="18" s="1"/>
  <c r="L8" i="18"/>
  <c r="O9" i="19"/>
  <c r="N9" i="19"/>
  <c r="M9" i="19"/>
  <c r="L9" i="19"/>
  <c r="K9" i="19"/>
  <c r="J9" i="19"/>
  <c r="I9" i="19"/>
  <c r="H9" i="19"/>
  <c r="G9" i="19"/>
  <c r="F9" i="19"/>
  <c r="D9" i="19"/>
  <c r="C9" i="19"/>
  <c r="B9" i="19"/>
  <c r="O9" i="20"/>
  <c r="N9" i="20"/>
  <c r="M9" i="20"/>
  <c r="L9" i="20"/>
  <c r="K9" i="20"/>
  <c r="J9" i="20"/>
  <c r="I9" i="20"/>
  <c r="I8" i="20" s="1"/>
  <c r="H9" i="20"/>
  <c r="G9" i="20"/>
  <c r="F9" i="20"/>
  <c r="D9" i="20"/>
  <c r="C9" i="20"/>
  <c r="B9" i="20"/>
  <c r="O9" i="21"/>
  <c r="N9" i="21"/>
  <c r="M9" i="21"/>
  <c r="L9" i="21"/>
  <c r="K9" i="21"/>
  <c r="J9" i="21"/>
  <c r="I9" i="21"/>
  <c r="H9" i="21"/>
  <c r="G9" i="21"/>
  <c r="F9" i="21"/>
  <c r="D9" i="21"/>
  <c r="C9" i="21"/>
  <c r="B9" i="21"/>
  <c r="O9" i="22"/>
  <c r="N9" i="22"/>
  <c r="N8" i="22" s="1"/>
  <c r="M9" i="22"/>
  <c r="L9" i="22"/>
  <c r="L8" i="22" s="1"/>
  <c r="K9" i="22"/>
  <c r="K8" i="22" s="1"/>
  <c r="J9" i="22"/>
  <c r="I9" i="22"/>
  <c r="H9" i="22"/>
  <c r="G9" i="22"/>
  <c r="F9" i="22"/>
  <c r="F8" i="22" s="1"/>
  <c r="D9" i="22"/>
  <c r="C9" i="22"/>
  <c r="C8" i="22" s="1"/>
  <c r="B9" i="22"/>
  <c r="O9" i="23"/>
  <c r="N9" i="23"/>
  <c r="M9" i="23"/>
  <c r="L9" i="23"/>
  <c r="K9" i="23"/>
  <c r="J9" i="23"/>
  <c r="I9" i="23"/>
  <c r="H9" i="23"/>
  <c r="G9" i="23"/>
  <c r="F9" i="23"/>
  <c r="F8" i="23" s="1"/>
  <c r="D9" i="23"/>
  <c r="C9" i="23"/>
  <c r="B9" i="23"/>
  <c r="O9" i="24"/>
  <c r="N9" i="24"/>
  <c r="M9" i="24"/>
  <c r="L9" i="24"/>
  <c r="K9" i="24"/>
  <c r="S9" i="24" s="1"/>
  <c r="J9" i="24"/>
  <c r="R9" i="24" s="1"/>
  <c r="I9" i="24"/>
  <c r="I8" i="24" s="1"/>
  <c r="H9" i="24"/>
  <c r="G9" i="24"/>
  <c r="F9" i="24"/>
  <c r="D9" i="24"/>
  <c r="C9" i="24"/>
  <c r="B9" i="24"/>
  <c r="O9" i="25"/>
  <c r="N9" i="25"/>
  <c r="M9" i="25"/>
  <c r="L9" i="25"/>
  <c r="K9" i="25"/>
  <c r="J9" i="25"/>
  <c r="R9" i="25" s="1"/>
  <c r="I9" i="25"/>
  <c r="I8" i="25" s="1"/>
  <c r="H9" i="25"/>
  <c r="G9" i="25"/>
  <c r="F9" i="25"/>
  <c r="D9" i="25"/>
  <c r="C9" i="25"/>
  <c r="B9" i="25"/>
  <c r="O8" i="25"/>
  <c r="N8" i="25"/>
  <c r="O9" i="26"/>
  <c r="N9" i="26"/>
  <c r="M9" i="26"/>
  <c r="M8" i="26" s="1"/>
  <c r="L9" i="26"/>
  <c r="K9" i="26"/>
  <c r="J9" i="26"/>
  <c r="I9" i="26"/>
  <c r="H9" i="26"/>
  <c r="G9" i="26"/>
  <c r="F9" i="26"/>
  <c r="D9" i="26"/>
  <c r="C9" i="26"/>
  <c r="B9" i="26"/>
  <c r="N8" i="26"/>
  <c r="F8" i="26"/>
  <c r="O9" i="27"/>
  <c r="N9" i="27"/>
  <c r="N8" i="27" s="1"/>
  <c r="M9" i="27"/>
  <c r="M8" i="27" s="1"/>
  <c r="L9" i="27"/>
  <c r="K9" i="27"/>
  <c r="J9" i="27"/>
  <c r="I9" i="27"/>
  <c r="H9" i="27"/>
  <c r="G9" i="27"/>
  <c r="F9" i="27"/>
  <c r="D9" i="27"/>
  <c r="C9" i="27"/>
  <c r="B9" i="27"/>
  <c r="O9" i="1"/>
  <c r="O8" i="1" s="1"/>
  <c r="N9" i="1"/>
  <c r="N8" i="1" s="1"/>
  <c r="M9" i="1"/>
  <c r="L9" i="1"/>
  <c r="K9" i="1"/>
  <c r="S9" i="1" s="1"/>
  <c r="J9" i="1"/>
  <c r="R9" i="1" s="1"/>
  <c r="I9" i="1"/>
  <c r="H9" i="1"/>
  <c r="G9" i="1"/>
  <c r="F9" i="1"/>
  <c r="D9" i="1"/>
  <c r="C9" i="1"/>
  <c r="B9" i="1"/>
  <c r="M8" i="1"/>
  <c r="S64" i="27"/>
  <c r="R64" i="27"/>
  <c r="Q64" i="27"/>
  <c r="P64" i="27"/>
  <c r="E64" i="27"/>
  <c r="S63" i="27"/>
  <c r="R63" i="27"/>
  <c r="Q63" i="27"/>
  <c r="P63" i="27"/>
  <c r="E63" i="27"/>
  <c r="U63" i="27" s="1"/>
  <c r="U60" i="27"/>
  <c r="T60" i="27"/>
  <c r="S60" i="27"/>
  <c r="R60" i="27"/>
  <c r="Q60" i="27"/>
  <c r="P60" i="27"/>
  <c r="E60" i="27"/>
  <c r="T59" i="27"/>
  <c r="S59" i="27"/>
  <c r="R59" i="27"/>
  <c r="Q59" i="27"/>
  <c r="P59" i="27"/>
  <c r="E59" i="27"/>
  <c r="U59" i="27" s="1"/>
  <c r="S58" i="27"/>
  <c r="R58" i="27"/>
  <c r="Q58" i="27"/>
  <c r="P58" i="27"/>
  <c r="E58" i="27"/>
  <c r="U58" i="27" s="1"/>
  <c r="S57" i="27"/>
  <c r="R57" i="27"/>
  <c r="Q57" i="27"/>
  <c r="P57" i="27"/>
  <c r="E57" i="27"/>
  <c r="S55" i="27"/>
  <c r="R55" i="27"/>
  <c r="Q55" i="27"/>
  <c r="P55" i="27"/>
  <c r="E55" i="27"/>
  <c r="U54" i="27"/>
  <c r="T54" i="27"/>
  <c r="S54" i="27"/>
  <c r="R54" i="27"/>
  <c r="Q54" i="27"/>
  <c r="P54" i="27"/>
  <c r="E54" i="27"/>
  <c r="S53" i="27"/>
  <c r="R53" i="27"/>
  <c r="Q53" i="27"/>
  <c r="P53" i="27"/>
  <c r="E53" i="27"/>
  <c r="S52" i="27"/>
  <c r="R52" i="27"/>
  <c r="Q52" i="27"/>
  <c r="P52" i="27"/>
  <c r="E52" i="27"/>
  <c r="S51" i="27"/>
  <c r="R51" i="27"/>
  <c r="Q51" i="27"/>
  <c r="P51" i="27"/>
  <c r="E51" i="27"/>
  <c r="S50" i="27"/>
  <c r="R50" i="27"/>
  <c r="Q50" i="27"/>
  <c r="P50" i="27"/>
  <c r="E50" i="27"/>
  <c r="T50" i="27" s="1"/>
  <c r="S49" i="27"/>
  <c r="R49" i="27"/>
  <c r="Q49" i="27"/>
  <c r="P49" i="27"/>
  <c r="E49" i="27"/>
  <c r="T48" i="27"/>
  <c r="S48" i="27"/>
  <c r="R48" i="27"/>
  <c r="Q48" i="27"/>
  <c r="P48" i="27"/>
  <c r="E48" i="27"/>
  <c r="U48" i="27" s="1"/>
  <c r="S47" i="27"/>
  <c r="R47" i="27"/>
  <c r="Q47" i="27"/>
  <c r="U47" i="27" s="1"/>
  <c r="P47" i="27"/>
  <c r="T47" i="27" s="1"/>
  <c r="E47" i="27"/>
  <c r="S46" i="27"/>
  <c r="R46" i="27"/>
  <c r="Q46" i="27"/>
  <c r="P46" i="27"/>
  <c r="E46" i="27"/>
  <c r="T46" i="27" s="1"/>
  <c r="S45" i="27"/>
  <c r="R45" i="27"/>
  <c r="Q45" i="27"/>
  <c r="P45" i="27"/>
  <c r="E45" i="27"/>
  <c r="U45" i="27" s="1"/>
  <c r="S42" i="27"/>
  <c r="R42" i="27"/>
  <c r="Q42" i="27"/>
  <c r="P42" i="27"/>
  <c r="E42" i="27"/>
  <c r="T42" i="27" s="1"/>
  <c r="S41" i="27"/>
  <c r="R41" i="27"/>
  <c r="Q41" i="27"/>
  <c r="P41" i="27"/>
  <c r="E41" i="27"/>
  <c r="U41" i="27" s="1"/>
  <c r="S40" i="27"/>
  <c r="R40" i="27"/>
  <c r="Q40" i="27"/>
  <c r="P40" i="27"/>
  <c r="E40" i="27"/>
  <c r="U39" i="27"/>
  <c r="T39" i="27"/>
  <c r="S39" i="27"/>
  <c r="R39" i="27"/>
  <c r="Q39" i="27"/>
  <c r="P39" i="27"/>
  <c r="E39" i="27"/>
  <c r="S38" i="27"/>
  <c r="R38" i="27"/>
  <c r="Q38" i="27"/>
  <c r="P38" i="27"/>
  <c r="E38" i="27"/>
  <c r="U38" i="27" s="1"/>
  <c r="S37" i="27"/>
  <c r="R37" i="27"/>
  <c r="Q37" i="27"/>
  <c r="U37" i="27" s="1"/>
  <c r="P37" i="27"/>
  <c r="E37" i="27"/>
  <c r="S36" i="27"/>
  <c r="R36" i="27"/>
  <c r="Q36" i="27"/>
  <c r="P36" i="27"/>
  <c r="E36" i="27"/>
  <c r="S35" i="27"/>
  <c r="R35" i="27"/>
  <c r="Q35" i="27"/>
  <c r="P35" i="27"/>
  <c r="E35" i="27"/>
  <c r="S34" i="27"/>
  <c r="R34" i="27"/>
  <c r="Q34" i="27"/>
  <c r="P34" i="27"/>
  <c r="E34" i="27"/>
  <c r="U33" i="27"/>
  <c r="T33" i="27"/>
  <c r="S33" i="27"/>
  <c r="R33" i="27"/>
  <c r="Q33" i="27"/>
  <c r="P33" i="27"/>
  <c r="E33" i="27"/>
  <c r="S32" i="27"/>
  <c r="R32" i="27"/>
  <c r="Q32" i="27"/>
  <c r="P32" i="27"/>
  <c r="E32" i="27"/>
  <c r="S31" i="27"/>
  <c r="R31" i="27"/>
  <c r="Q31" i="27"/>
  <c r="P31" i="27"/>
  <c r="E31" i="27"/>
  <c r="U31" i="27" s="1"/>
  <c r="S30" i="27"/>
  <c r="R30" i="27"/>
  <c r="Q30" i="27"/>
  <c r="P30" i="27"/>
  <c r="E30" i="27"/>
  <c r="U30" i="27" s="1"/>
  <c r="S29" i="27"/>
  <c r="R29" i="27"/>
  <c r="Q29" i="27"/>
  <c r="P29" i="27"/>
  <c r="E29" i="27"/>
  <c r="U29" i="27" s="1"/>
  <c r="S28" i="27"/>
  <c r="S27" i="27"/>
  <c r="R27" i="27"/>
  <c r="Q27" i="27"/>
  <c r="P27" i="27"/>
  <c r="E27" i="27"/>
  <c r="U26" i="27"/>
  <c r="T26" i="27"/>
  <c r="S26" i="27"/>
  <c r="R26" i="27"/>
  <c r="Q26" i="27"/>
  <c r="P26" i="27"/>
  <c r="E26" i="27"/>
  <c r="U25" i="27"/>
  <c r="S25" i="27"/>
  <c r="R25" i="27"/>
  <c r="Q25" i="27"/>
  <c r="P25" i="27"/>
  <c r="E25" i="27"/>
  <c r="T25" i="27" s="1"/>
  <c r="S24" i="27"/>
  <c r="R24" i="27"/>
  <c r="Q24" i="27"/>
  <c r="P24" i="27"/>
  <c r="E24" i="27"/>
  <c r="S23" i="27"/>
  <c r="R23" i="27"/>
  <c r="Q23" i="27"/>
  <c r="P23" i="27"/>
  <c r="E23" i="27"/>
  <c r="S22" i="27"/>
  <c r="R22" i="27"/>
  <c r="Q22" i="27"/>
  <c r="P22" i="27"/>
  <c r="E22" i="27"/>
  <c r="T22" i="27" s="1"/>
  <c r="U21" i="27"/>
  <c r="S21" i="27"/>
  <c r="R21" i="27"/>
  <c r="Q21" i="27"/>
  <c r="P21" i="27"/>
  <c r="E21" i="27"/>
  <c r="T21" i="27" s="1"/>
  <c r="S20" i="27"/>
  <c r="R20" i="27"/>
  <c r="Q20" i="27"/>
  <c r="P20" i="27"/>
  <c r="E20" i="27"/>
  <c r="S19" i="27"/>
  <c r="R19" i="27"/>
  <c r="Q19" i="27"/>
  <c r="P19" i="27"/>
  <c r="E19" i="27"/>
  <c r="U19" i="27" s="1"/>
  <c r="S18" i="27"/>
  <c r="R18" i="27"/>
  <c r="Q18" i="27"/>
  <c r="P18" i="27"/>
  <c r="E18" i="27"/>
  <c r="U18" i="27" s="1"/>
  <c r="U17" i="27"/>
  <c r="T17" i="27"/>
  <c r="S17" i="27"/>
  <c r="R17" i="27"/>
  <c r="Q17" i="27"/>
  <c r="P17" i="27"/>
  <c r="E17" i="27"/>
  <c r="S16" i="27"/>
  <c r="R16" i="27"/>
  <c r="Q16" i="27"/>
  <c r="P16" i="27"/>
  <c r="E16" i="27"/>
  <c r="S15" i="27"/>
  <c r="R15" i="27"/>
  <c r="Q15" i="27"/>
  <c r="P15" i="27"/>
  <c r="E15" i="27"/>
  <c r="S14" i="27"/>
  <c r="R14" i="27"/>
  <c r="Q14" i="27"/>
  <c r="P14" i="27"/>
  <c r="E14" i="27"/>
  <c r="S13" i="27"/>
  <c r="R13" i="27"/>
  <c r="Q13" i="27"/>
  <c r="P13" i="27"/>
  <c r="E13" i="27"/>
  <c r="T13" i="27" s="1"/>
  <c r="S12" i="27"/>
  <c r="R12" i="27"/>
  <c r="Q12" i="27"/>
  <c r="P12" i="27"/>
  <c r="E12" i="27"/>
  <c r="S11" i="27"/>
  <c r="R11" i="27"/>
  <c r="Q11" i="27"/>
  <c r="P11" i="27"/>
  <c r="E11" i="27"/>
  <c r="S10" i="27"/>
  <c r="R10" i="27"/>
  <c r="Q10" i="27"/>
  <c r="P10" i="27"/>
  <c r="E10" i="27"/>
  <c r="T10" i="27" s="1"/>
  <c r="S64" i="26"/>
  <c r="R64" i="26"/>
  <c r="Q64" i="26"/>
  <c r="P64" i="26"/>
  <c r="E64" i="26"/>
  <c r="T64" i="26" s="1"/>
  <c r="S63" i="26"/>
  <c r="R63" i="26"/>
  <c r="Q63" i="26"/>
  <c r="P63" i="26"/>
  <c r="E63" i="26"/>
  <c r="S60" i="26"/>
  <c r="R60" i="26"/>
  <c r="Q60" i="26"/>
  <c r="P60" i="26"/>
  <c r="E60" i="26"/>
  <c r="U59" i="26"/>
  <c r="T59" i="26"/>
  <c r="S59" i="26"/>
  <c r="R59" i="26"/>
  <c r="Q59" i="26"/>
  <c r="P59" i="26"/>
  <c r="E59" i="26"/>
  <c r="S58" i="26"/>
  <c r="R58" i="26"/>
  <c r="Q58" i="26"/>
  <c r="P58" i="26"/>
  <c r="E58" i="26"/>
  <c r="S57" i="26"/>
  <c r="R57" i="26"/>
  <c r="Q57" i="26"/>
  <c r="P57" i="26"/>
  <c r="E57" i="26"/>
  <c r="R56" i="26"/>
  <c r="S55" i="26"/>
  <c r="R55" i="26"/>
  <c r="Q55" i="26"/>
  <c r="P55" i="26"/>
  <c r="E55" i="26"/>
  <c r="U54" i="26"/>
  <c r="T54" i="26"/>
  <c r="S54" i="26"/>
  <c r="R54" i="26"/>
  <c r="Q54" i="26"/>
  <c r="P54" i="26"/>
  <c r="E54" i="26"/>
  <c r="S53" i="26"/>
  <c r="R53" i="26"/>
  <c r="Q53" i="26"/>
  <c r="P53" i="26"/>
  <c r="E53" i="26"/>
  <c r="S52" i="26"/>
  <c r="R52" i="26"/>
  <c r="Q52" i="26"/>
  <c r="P52" i="26"/>
  <c r="E52" i="26"/>
  <c r="S51" i="26"/>
  <c r="R51" i="26"/>
  <c r="Q51" i="26"/>
  <c r="P51" i="26"/>
  <c r="E51" i="26"/>
  <c r="T51" i="26" s="1"/>
  <c r="S50" i="26"/>
  <c r="R50" i="26"/>
  <c r="Q50" i="26"/>
  <c r="P50" i="26"/>
  <c r="E50" i="26"/>
  <c r="T50" i="26" s="1"/>
  <c r="S49" i="26"/>
  <c r="R49" i="26"/>
  <c r="Q49" i="26"/>
  <c r="P49" i="26"/>
  <c r="E49" i="26"/>
  <c r="U49" i="26" s="1"/>
  <c r="T48" i="26"/>
  <c r="S48" i="26"/>
  <c r="R48" i="26"/>
  <c r="Q48" i="26"/>
  <c r="P48" i="26"/>
  <c r="E48" i="26"/>
  <c r="U48" i="26" s="1"/>
  <c r="S47" i="26"/>
  <c r="R47" i="26"/>
  <c r="Q47" i="26"/>
  <c r="P47" i="26"/>
  <c r="E47" i="26"/>
  <c r="S46" i="26"/>
  <c r="R46" i="26"/>
  <c r="Q46" i="26"/>
  <c r="U46" i="26" s="1"/>
  <c r="P46" i="26"/>
  <c r="T46" i="26" s="1"/>
  <c r="E46" i="26"/>
  <c r="S45" i="26"/>
  <c r="R45" i="26"/>
  <c r="Q45" i="26"/>
  <c r="P45" i="26"/>
  <c r="E45" i="26"/>
  <c r="S42" i="26"/>
  <c r="R42" i="26"/>
  <c r="Q42" i="26"/>
  <c r="P42" i="26"/>
  <c r="E42" i="26"/>
  <c r="U42" i="26" s="1"/>
  <c r="S41" i="26"/>
  <c r="R41" i="26"/>
  <c r="Q41" i="26"/>
  <c r="P41" i="26"/>
  <c r="E41" i="26"/>
  <c r="S40" i="26"/>
  <c r="R40" i="26"/>
  <c r="Q40" i="26"/>
  <c r="P40" i="26"/>
  <c r="E40" i="26"/>
  <c r="U40" i="26" s="1"/>
  <c r="U39" i="26"/>
  <c r="S39" i="26"/>
  <c r="R39" i="26"/>
  <c r="Q39" i="26"/>
  <c r="P39" i="26"/>
  <c r="E39" i="26"/>
  <c r="T39" i="26" s="1"/>
  <c r="U38" i="26"/>
  <c r="T38" i="26"/>
  <c r="S38" i="26"/>
  <c r="R38" i="26"/>
  <c r="Q38" i="26"/>
  <c r="P38" i="26"/>
  <c r="E38" i="26"/>
  <c r="S37" i="26"/>
  <c r="R37" i="26"/>
  <c r="Q37" i="26"/>
  <c r="P37" i="26"/>
  <c r="E37" i="26"/>
  <c r="S36" i="26"/>
  <c r="R36" i="26"/>
  <c r="Q36" i="26"/>
  <c r="P36" i="26"/>
  <c r="E36" i="26"/>
  <c r="S35" i="26"/>
  <c r="R35" i="26"/>
  <c r="Q35" i="26"/>
  <c r="P35" i="26"/>
  <c r="E35" i="26"/>
  <c r="U34" i="26"/>
  <c r="T34" i="26"/>
  <c r="S34" i="26"/>
  <c r="R34" i="26"/>
  <c r="Q34" i="26"/>
  <c r="P34" i="26"/>
  <c r="E34" i="26"/>
  <c r="S33" i="26"/>
  <c r="R33" i="26"/>
  <c r="Q33" i="26"/>
  <c r="P33" i="26"/>
  <c r="E33" i="26"/>
  <c r="U32" i="26"/>
  <c r="S32" i="26"/>
  <c r="R32" i="26"/>
  <c r="Q32" i="26"/>
  <c r="P32" i="26"/>
  <c r="E32" i="26"/>
  <c r="T32" i="26" s="1"/>
  <c r="S31" i="26"/>
  <c r="R31" i="26"/>
  <c r="Q31" i="26"/>
  <c r="P31" i="26"/>
  <c r="E31" i="26"/>
  <c r="T31" i="26" s="1"/>
  <c r="S30" i="26"/>
  <c r="R30" i="26"/>
  <c r="Q30" i="26"/>
  <c r="P30" i="26"/>
  <c r="E30" i="26"/>
  <c r="T30" i="26" s="1"/>
  <c r="S29" i="26"/>
  <c r="R29" i="26"/>
  <c r="Q29" i="26"/>
  <c r="P29" i="26"/>
  <c r="E29" i="26"/>
  <c r="S27" i="26"/>
  <c r="R27" i="26"/>
  <c r="Q27" i="26"/>
  <c r="P27" i="26"/>
  <c r="E27" i="26"/>
  <c r="U27" i="26" s="1"/>
  <c r="S26" i="26"/>
  <c r="R26" i="26"/>
  <c r="Q26" i="26"/>
  <c r="P26" i="26"/>
  <c r="E26" i="26"/>
  <c r="U26" i="26" s="1"/>
  <c r="S25" i="26"/>
  <c r="R25" i="26"/>
  <c r="Q25" i="26"/>
  <c r="P25" i="26"/>
  <c r="E25" i="26"/>
  <c r="S24" i="26"/>
  <c r="R24" i="26"/>
  <c r="Q24" i="26"/>
  <c r="P24" i="26"/>
  <c r="E24" i="26"/>
  <c r="T24" i="26" s="1"/>
  <c r="S23" i="26"/>
  <c r="R23" i="26"/>
  <c r="Q23" i="26"/>
  <c r="P23" i="26"/>
  <c r="E23" i="26"/>
  <c r="U23" i="26" s="1"/>
  <c r="S22" i="26"/>
  <c r="R22" i="26"/>
  <c r="Q22" i="26"/>
  <c r="P22" i="26"/>
  <c r="E22" i="26"/>
  <c r="U22" i="26" s="1"/>
  <c r="S21" i="26"/>
  <c r="R21" i="26"/>
  <c r="Q21" i="26"/>
  <c r="P21" i="26"/>
  <c r="E21" i="26"/>
  <c r="T21" i="26" s="1"/>
  <c r="U20" i="26"/>
  <c r="T20" i="26"/>
  <c r="S20" i="26"/>
  <c r="R20" i="26"/>
  <c r="Q20" i="26"/>
  <c r="P20" i="26"/>
  <c r="E20" i="26"/>
  <c r="U19" i="26"/>
  <c r="S19" i="26"/>
  <c r="R19" i="26"/>
  <c r="Q19" i="26"/>
  <c r="P19" i="26"/>
  <c r="E19" i="26"/>
  <c r="T19" i="26" s="1"/>
  <c r="S18" i="26"/>
  <c r="R18" i="26"/>
  <c r="Q18" i="26"/>
  <c r="P18" i="26"/>
  <c r="E18" i="26"/>
  <c r="U18" i="26" s="1"/>
  <c r="S17" i="26"/>
  <c r="R17" i="26"/>
  <c r="Q17" i="26"/>
  <c r="P17" i="26"/>
  <c r="E17" i="26"/>
  <c r="U16" i="26"/>
  <c r="S16" i="26"/>
  <c r="R16" i="26"/>
  <c r="Q16" i="26"/>
  <c r="P16" i="26"/>
  <c r="E16" i="26"/>
  <c r="T16" i="26" s="1"/>
  <c r="S15" i="26"/>
  <c r="R15" i="26"/>
  <c r="Q15" i="26"/>
  <c r="P15" i="26"/>
  <c r="E15" i="26"/>
  <c r="U15" i="26" s="1"/>
  <c r="S14" i="26"/>
  <c r="R14" i="26"/>
  <c r="Q14" i="26"/>
  <c r="P14" i="26"/>
  <c r="E14" i="26"/>
  <c r="S13" i="26"/>
  <c r="R13" i="26"/>
  <c r="Q13" i="26"/>
  <c r="P13" i="26"/>
  <c r="E13" i="26"/>
  <c r="S12" i="26"/>
  <c r="R12" i="26"/>
  <c r="Q12" i="26"/>
  <c r="P12" i="26"/>
  <c r="E12" i="26"/>
  <c r="U12" i="26" s="1"/>
  <c r="S11" i="26"/>
  <c r="R11" i="26"/>
  <c r="Q11" i="26"/>
  <c r="P11" i="26"/>
  <c r="E11" i="26"/>
  <c r="U11" i="26" s="1"/>
  <c r="S10" i="26"/>
  <c r="R10" i="26"/>
  <c r="Q10" i="26"/>
  <c r="P10" i="26"/>
  <c r="T10" i="26" s="1"/>
  <c r="E10" i="26"/>
  <c r="U64" i="25"/>
  <c r="S64" i="25"/>
  <c r="R64" i="25"/>
  <c r="Q64" i="25"/>
  <c r="P64" i="25"/>
  <c r="E64" i="25"/>
  <c r="T64" i="25" s="1"/>
  <c r="S63" i="25"/>
  <c r="R63" i="25"/>
  <c r="Q63" i="25"/>
  <c r="P63" i="25"/>
  <c r="E63" i="25"/>
  <c r="S60" i="25"/>
  <c r="R60" i="25"/>
  <c r="Q60" i="25"/>
  <c r="P60" i="25"/>
  <c r="E60" i="25"/>
  <c r="U60" i="25" s="1"/>
  <c r="S59" i="25"/>
  <c r="R59" i="25"/>
  <c r="Q59" i="25"/>
  <c r="P59" i="25"/>
  <c r="E59" i="25"/>
  <c r="U59" i="25" s="1"/>
  <c r="S58" i="25"/>
  <c r="R58" i="25"/>
  <c r="Q58" i="25"/>
  <c r="P58" i="25"/>
  <c r="E58" i="25"/>
  <c r="S57" i="25"/>
  <c r="R57" i="25"/>
  <c r="Q57" i="25"/>
  <c r="P57" i="25"/>
  <c r="E57" i="25"/>
  <c r="U57" i="25" s="1"/>
  <c r="S55" i="25"/>
  <c r="R55" i="25"/>
  <c r="Q55" i="25"/>
  <c r="P55" i="25"/>
  <c r="E55" i="25"/>
  <c r="S54" i="25"/>
  <c r="R54" i="25"/>
  <c r="Q54" i="25"/>
  <c r="P54" i="25"/>
  <c r="E54" i="25"/>
  <c r="U54" i="25" s="1"/>
  <c r="S53" i="25"/>
  <c r="R53" i="25"/>
  <c r="Q53" i="25"/>
  <c r="P53" i="25"/>
  <c r="E53" i="25"/>
  <c r="S52" i="25"/>
  <c r="R52" i="25"/>
  <c r="Q52" i="25"/>
  <c r="P52" i="25"/>
  <c r="E52" i="25"/>
  <c r="T52" i="25" s="1"/>
  <c r="T51" i="25"/>
  <c r="S51" i="25"/>
  <c r="R51" i="25"/>
  <c r="Q51" i="25"/>
  <c r="P51" i="25"/>
  <c r="E51" i="25"/>
  <c r="U51" i="25" s="1"/>
  <c r="S50" i="25"/>
  <c r="R50" i="25"/>
  <c r="Q50" i="25"/>
  <c r="P50" i="25"/>
  <c r="E50" i="25"/>
  <c r="U50" i="25" s="1"/>
  <c r="U49" i="25"/>
  <c r="T49" i="25"/>
  <c r="S49" i="25"/>
  <c r="R49" i="25"/>
  <c r="Q49" i="25"/>
  <c r="P49" i="25"/>
  <c r="E49" i="25"/>
  <c r="U48" i="25"/>
  <c r="T48" i="25"/>
  <c r="S48" i="25"/>
  <c r="R48" i="25"/>
  <c r="Q48" i="25"/>
  <c r="P48" i="25"/>
  <c r="E48" i="25"/>
  <c r="S47" i="25"/>
  <c r="R47" i="25"/>
  <c r="Q47" i="25"/>
  <c r="P47" i="25"/>
  <c r="E47" i="25"/>
  <c r="U47" i="25" s="1"/>
  <c r="S46" i="25"/>
  <c r="R46" i="25"/>
  <c r="Q46" i="25"/>
  <c r="P46" i="25"/>
  <c r="E46" i="25"/>
  <c r="S45" i="25"/>
  <c r="R45" i="25"/>
  <c r="Q45" i="25"/>
  <c r="P45" i="25"/>
  <c r="E45" i="25"/>
  <c r="S42" i="25"/>
  <c r="R42" i="25"/>
  <c r="Q42" i="25"/>
  <c r="P42" i="25"/>
  <c r="E42" i="25"/>
  <c r="S41" i="25"/>
  <c r="R41" i="25"/>
  <c r="Q41" i="25"/>
  <c r="P41" i="25"/>
  <c r="E41" i="25"/>
  <c r="U41" i="25" s="1"/>
  <c r="U40" i="25"/>
  <c r="S40" i="25"/>
  <c r="R40" i="25"/>
  <c r="Q40" i="25"/>
  <c r="P40" i="25"/>
  <c r="E40" i="25"/>
  <c r="T40" i="25" s="1"/>
  <c r="S39" i="25"/>
  <c r="R39" i="25"/>
  <c r="Q39" i="25"/>
  <c r="P39" i="25"/>
  <c r="E39" i="25"/>
  <c r="T39" i="25" s="1"/>
  <c r="S38" i="25"/>
  <c r="R38" i="25"/>
  <c r="Q38" i="25"/>
  <c r="P38" i="25"/>
  <c r="E38" i="25"/>
  <c r="U38" i="25" s="1"/>
  <c r="S37" i="25"/>
  <c r="R37" i="25"/>
  <c r="Q37" i="25"/>
  <c r="P37" i="25"/>
  <c r="E37" i="25"/>
  <c r="S36" i="25"/>
  <c r="R36" i="25"/>
  <c r="Q36" i="25"/>
  <c r="U36" i="25" s="1"/>
  <c r="P36" i="25"/>
  <c r="E36" i="25"/>
  <c r="S35" i="25"/>
  <c r="R35" i="25"/>
  <c r="Q35" i="25"/>
  <c r="P35" i="25"/>
  <c r="E35" i="25"/>
  <c r="U35" i="25" s="1"/>
  <c r="S34" i="25"/>
  <c r="R34" i="25"/>
  <c r="Q34" i="25"/>
  <c r="P34" i="25"/>
  <c r="E34" i="25"/>
  <c r="T34" i="25" s="1"/>
  <c r="S33" i="25"/>
  <c r="R33" i="25"/>
  <c r="Q33" i="25"/>
  <c r="P33" i="25"/>
  <c r="E33" i="25"/>
  <c r="U33" i="25" s="1"/>
  <c r="U32" i="25"/>
  <c r="T32" i="25"/>
  <c r="S32" i="25"/>
  <c r="R32" i="25"/>
  <c r="Q32" i="25"/>
  <c r="P32" i="25"/>
  <c r="E32" i="25"/>
  <c r="S31" i="25"/>
  <c r="R31" i="25"/>
  <c r="Q31" i="25"/>
  <c r="U31" i="25" s="1"/>
  <c r="P31" i="25"/>
  <c r="T31" i="25" s="1"/>
  <c r="E31" i="25"/>
  <c r="S30" i="25"/>
  <c r="R30" i="25"/>
  <c r="Q30" i="25"/>
  <c r="P30" i="25"/>
  <c r="E30" i="25"/>
  <c r="U30" i="25" s="1"/>
  <c r="S29" i="25"/>
  <c r="R29" i="25"/>
  <c r="Q29" i="25"/>
  <c r="P29" i="25"/>
  <c r="E29" i="25"/>
  <c r="S27" i="25"/>
  <c r="R27" i="25"/>
  <c r="Q27" i="25"/>
  <c r="P27" i="25"/>
  <c r="E27" i="25"/>
  <c r="U27" i="25" s="1"/>
  <c r="S26" i="25"/>
  <c r="R26" i="25"/>
  <c r="Q26" i="25"/>
  <c r="P26" i="25"/>
  <c r="E26" i="25"/>
  <c r="S25" i="25"/>
  <c r="R25" i="25"/>
  <c r="Q25" i="25"/>
  <c r="P25" i="25"/>
  <c r="E25" i="25"/>
  <c r="U24" i="25"/>
  <c r="T24" i="25"/>
  <c r="S24" i="25"/>
  <c r="R24" i="25"/>
  <c r="Q24" i="25"/>
  <c r="P24" i="25"/>
  <c r="E24" i="25"/>
  <c r="U23" i="25"/>
  <c r="T23" i="25"/>
  <c r="S23" i="25"/>
  <c r="R23" i="25"/>
  <c r="Q23" i="25"/>
  <c r="P23" i="25"/>
  <c r="E23" i="25"/>
  <c r="S22" i="25"/>
  <c r="R22" i="25"/>
  <c r="Q22" i="25"/>
  <c r="P22" i="25"/>
  <c r="E22" i="25"/>
  <c r="U22" i="25" s="1"/>
  <c r="U21" i="25"/>
  <c r="T21" i="25"/>
  <c r="S21" i="25"/>
  <c r="R21" i="25"/>
  <c r="Q21" i="25"/>
  <c r="P21" i="25"/>
  <c r="E21" i="25"/>
  <c r="S20" i="25"/>
  <c r="R20" i="25"/>
  <c r="Q20" i="25"/>
  <c r="P20" i="25"/>
  <c r="E20" i="25"/>
  <c r="S19" i="25"/>
  <c r="R19" i="25"/>
  <c r="Q19" i="25"/>
  <c r="P19" i="25"/>
  <c r="E19" i="25"/>
  <c r="U19" i="25" s="1"/>
  <c r="S18" i="25"/>
  <c r="R18" i="25"/>
  <c r="Q18" i="25"/>
  <c r="P18" i="25"/>
  <c r="E18" i="25"/>
  <c r="S17" i="25"/>
  <c r="R17" i="25"/>
  <c r="Q17" i="25"/>
  <c r="P17" i="25"/>
  <c r="E17" i="25"/>
  <c r="S16" i="25"/>
  <c r="R16" i="25"/>
  <c r="Q16" i="25"/>
  <c r="P16" i="25"/>
  <c r="E16" i="25"/>
  <c r="T16" i="25" s="1"/>
  <c r="S15" i="25"/>
  <c r="R15" i="25"/>
  <c r="Q15" i="25"/>
  <c r="P15" i="25"/>
  <c r="E15" i="25"/>
  <c r="T15" i="25" s="1"/>
  <c r="S14" i="25"/>
  <c r="R14" i="25"/>
  <c r="Q14" i="25"/>
  <c r="P14" i="25"/>
  <c r="E14" i="25"/>
  <c r="S13" i="25"/>
  <c r="R13" i="25"/>
  <c r="Q13" i="25"/>
  <c r="U13" i="25" s="1"/>
  <c r="P13" i="25"/>
  <c r="T13" i="25" s="1"/>
  <c r="E13" i="25"/>
  <c r="U12" i="25"/>
  <c r="T12" i="25"/>
  <c r="S12" i="25"/>
  <c r="R12" i="25"/>
  <c r="Q12" i="25"/>
  <c r="P12" i="25"/>
  <c r="E12" i="25"/>
  <c r="S11" i="25"/>
  <c r="R11" i="25"/>
  <c r="Q11" i="25"/>
  <c r="P11" i="25"/>
  <c r="E11" i="25"/>
  <c r="U11" i="25" s="1"/>
  <c r="S10" i="25"/>
  <c r="R10" i="25"/>
  <c r="Q10" i="25"/>
  <c r="P10" i="25"/>
  <c r="E10" i="25"/>
  <c r="U64" i="24"/>
  <c r="T64" i="24"/>
  <c r="S64" i="24"/>
  <c r="R64" i="24"/>
  <c r="Q64" i="24"/>
  <c r="P64" i="24"/>
  <c r="E64" i="24"/>
  <c r="U63" i="24"/>
  <c r="T63" i="24"/>
  <c r="S63" i="24"/>
  <c r="R63" i="24"/>
  <c r="Q63" i="24"/>
  <c r="P63" i="24"/>
  <c r="E63" i="24"/>
  <c r="S60" i="24"/>
  <c r="R60" i="24"/>
  <c r="Q60" i="24"/>
  <c r="P60" i="24"/>
  <c r="E60" i="24"/>
  <c r="T60" i="24" s="1"/>
  <c r="S59" i="24"/>
  <c r="R59" i="24"/>
  <c r="Q59" i="24"/>
  <c r="P59" i="24"/>
  <c r="E59" i="24"/>
  <c r="U59" i="24" s="1"/>
  <c r="U58" i="24"/>
  <c r="S58" i="24"/>
  <c r="R58" i="24"/>
  <c r="Q58" i="24"/>
  <c r="P58" i="24"/>
  <c r="E58" i="24"/>
  <c r="T58" i="24" s="1"/>
  <c r="U57" i="24"/>
  <c r="S57" i="24"/>
  <c r="R57" i="24"/>
  <c r="Q57" i="24"/>
  <c r="P57" i="24"/>
  <c r="E57" i="24"/>
  <c r="T57" i="24" s="1"/>
  <c r="S55" i="24"/>
  <c r="R55" i="24"/>
  <c r="Q55" i="24"/>
  <c r="P55" i="24"/>
  <c r="E55" i="24"/>
  <c r="U55" i="24" s="1"/>
  <c r="S54" i="24"/>
  <c r="R54" i="24"/>
  <c r="Q54" i="24"/>
  <c r="P54" i="24"/>
  <c r="E54" i="24"/>
  <c r="U54" i="24" s="1"/>
  <c r="S53" i="24"/>
  <c r="R53" i="24"/>
  <c r="Q53" i="24"/>
  <c r="P53" i="24"/>
  <c r="E53" i="24"/>
  <c r="T53" i="24" s="1"/>
  <c r="S52" i="24"/>
  <c r="R52" i="24"/>
  <c r="Q52" i="24"/>
  <c r="P52" i="24"/>
  <c r="E52" i="24"/>
  <c r="S51" i="24"/>
  <c r="R51" i="24"/>
  <c r="Q51" i="24"/>
  <c r="P51" i="24"/>
  <c r="E51" i="24"/>
  <c r="T51" i="24" s="1"/>
  <c r="S50" i="24"/>
  <c r="R50" i="24"/>
  <c r="Q50" i="24"/>
  <c r="P50" i="24"/>
  <c r="E50" i="24"/>
  <c r="T50" i="24" s="1"/>
  <c r="S49" i="24"/>
  <c r="R49" i="24"/>
  <c r="Q49" i="24"/>
  <c r="P49" i="24"/>
  <c r="E49" i="24"/>
  <c r="U49" i="24" s="1"/>
  <c r="S48" i="24"/>
  <c r="R48" i="24"/>
  <c r="Q48" i="24"/>
  <c r="P48" i="24"/>
  <c r="E48" i="24"/>
  <c r="U48" i="24" s="1"/>
  <c r="S47" i="24"/>
  <c r="R47" i="24"/>
  <c r="Q47" i="24"/>
  <c r="P47" i="24"/>
  <c r="E47" i="24"/>
  <c r="S46" i="24"/>
  <c r="R46" i="24"/>
  <c r="Q46" i="24"/>
  <c r="P46" i="24"/>
  <c r="E46" i="24"/>
  <c r="U46" i="24" s="1"/>
  <c r="S45" i="24"/>
  <c r="R45" i="24"/>
  <c r="Q45" i="24"/>
  <c r="P45" i="24"/>
  <c r="E45" i="24"/>
  <c r="S44" i="24"/>
  <c r="T42" i="24"/>
  <c r="S42" i="24"/>
  <c r="R42" i="24"/>
  <c r="Q42" i="24"/>
  <c r="P42" i="24"/>
  <c r="E42" i="24"/>
  <c r="U42" i="24" s="1"/>
  <c r="S41" i="24"/>
  <c r="R41" i="24"/>
  <c r="Q41" i="24"/>
  <c r="P41" i="24"/>
  <c r="E41" i="24"/>
  <c r="S40" i="24"/>
  <c r="R40" i="24"/>
  <c r="Q40" i="24"/>
  <c r="P40" i="24"/>
  <c r="E40" i="24"/>
  <c r="U40" i="24" s="1"/>
  <c r="S39" i="24"/>
  <c r="R39" i="24"/>
  <c r="Q39" i="24"/>
  <c r="P39" i="24"/>
  <c r="E39" i="24"/>
  <c r="U39" i="24" s="1"/>
  <c r="S38" i="24"/>
  <c r="R38" i="24"/>
  <c r="Q38" i="24"/>
  <c r="P38" i="24"/>
  <c r="E38" i="24"/>
  <c r="U38" i="24" s="1"/>
  <c r="S37" i="24"/>
  <c r="R37" i="24"/>
  <c r="Q37" i="24"/>
  <c r="P37" i="24"/>
  <c r="E37" i="24"/>
  <c r="T37" i="24" s="1"/>
  <c r="S36" i="24"/>
  <c r="R36" i="24"/>
  <c r="Q36" i="24"/>
  <c r="P36" i="24"/>
  <c r="E36" i="24"/>
  <c r="U35" i="24"/>
  <c r="T35" i="24"/>
  <c r="S35" i="24"/>
  <c r="R35" i="24"/>
  <c r="Q35" i="24"/>
  <c r="P35" i="24"/>
  <c r="E35" i="24"/>
  <c r="S34" i="24"/>
  <c r="R34" i="24"/>
  <c r="Q34" i="24"/>
  <c r="P34" i="24"/>
  <c r="E34" i="24"/>
  <c r="S33" i="24"/>
  <c r="R33" i="24"/>
  <c r="Q33" i="24"/>
  <c r="P33" i="24"/>
  <c r="E33" i="24"/>
  <c r="U33" i="24" s="1"/>
  <c r="S32" i="24"/>
  <c r="R32" i="24"/>
  <c r="Q32" i="24"/>
  <c r="P32" i="24"/>
  <c r="E32" i="24"/>
  <c r="U32" i="24" s="1"/>
  <c r="S31" i="24"/>
  <c r="R31" i="24"/>
  <c r="Q31" i="24"/>
  <c r="P31" i="24"/>
  <c r="E31" i="24"/>
  <c r="U31" i="24" s="1"/>
  <c r="S30" i="24"/>
  <c r="R30" i="24"/>
  <c r="Q30" i="24"/>
  <c r="P30" i="24"/>
  <c r="E30" i="24"/>
  <c r="S29" i="24"/>
  <c r="R29" i="24"/>
  <c r="Q29" i="24"/>
  <c r="P29" i="24"/>
  <c r="E29" i="24"/>
  <c r="U29" i="24" s="1"/>
  <c r="T27" i="24"/>
  <c r="S27" i="24"/>
  <c r="R27" i="24"/>
  <c r="Q27" i="24"/>
  <c r="P27" i="24"/>
  <c r="E27" i="24"/>
  <c r="U27" i="24" s="1"/>
  <c r="S26" i="24"/>
  <c r="R26" i="24"/>
  <c r="Q26" i="24"/>
  <c r="P26" i="24"/>
  <c r="E26" i="24"/>
  <c r="T26" i="24" s="1"/>
  <c r="S25" i="24"/>
  <c r="R25" i="24"/>
  <c r="Q25" i="24"/>
  <c r="P25" i="24"/>
  <c r="E25" i="24"/>
  <c r="S24" i="24"/>
  <c r="R24" i="24"/>
  <c r="Q24" i="24"/>
  <c r="P24" i="24"/>
  <c r="E24" i="24"/>
  <c r="U24" i="24" s="1"/>
  <c r="S23" i="24"/>
  <c r="R23" i="24"/>
  <c r="Q23" i="24"/>
  <c r="P23" i="24"/>
  <c r="E23" i="24"/>
  <c r="T23" i="24" s="1"/>
  <c r="T22" i="24"/>
  <c r="S22" i="24"/>
  <c r="R22" i="24"/>
  <c r="Q22" i="24"/>
  <c r="P22" i="24"/>
  <c r="E22" i="24"/>
  <c r="U22" i="24" s="1"/>
  <c r="S21" i="24"/>
  <c r="R21" i="24"/>
  <c r="Q21" i="24"/>
  <c r="P21" i="24"/>
  <c r="E21" i="24"/>
  <c r="S20" i="24"/>
  <c r="R20" i="24"/>
  <c r="Q20" i="24"/>
  <c r="P20" i="24"/>
  <c r="E20" i="24"/>
  <c r="U20" i="24" s="1"/>
  <c r="S19" i="24"/>
  <c r="R19" i="24"/>
  <c r="Q19" i="24"/>
  <c r="P19" i="24"/>
  <c r="E19" i="24"/>
  <c r="U19" i="24" s="1"/>
  <c r="S18" i="24"/>
  <c r="R18" i="24"/>
  <c r="Q18" i="24"/>
  <c r="P18" i="24"/>
  <c r="E18" i="24"/>
  <c r="T18" i="24" s="1"/>
  <c r="S17" i="24"/>
  <c r="R17" i="24"/>
  <c r="Q17" i="24"/>
  <c r="P17" i="24"/>
  <c r="E17" i="24"/>
  <c r="S16" i="24"/>
  <c r="R16" i="24"/>
  <c r="Q16" i="24"/>
  <c r="P16" i="24"/>
  <c r="E16" i="24"/>
  <c r="U16" i="24" s="1"/>
  <c r="S15" i="24"/>
  <c r="R15" i="24"/>
  <c r="Q15" i="24"/>
  <c r="P15" i="24"/>
  <c r="E15" i="24"/>
  <c r="T14" i="24"/>
  <c r="S14" i="24"/>
  <c r="R14" i="24"/>
  <c r="Q14" i="24"/>
  <c r="P14" i="24"/>
  <c r="E14" i="24"/>
  <c r="U14" i="24" s="1"/>
  <c r="S13" i="24"/>
  <c r="R13" i="24"/>
  <c r="Q13" i="24"/>
  <c r="P13" i="24"/>
  <c r="E13" i="24"/>
  <c r="T13" i="24" s="1"/>
  <c r="S12" i="24"/>
  <c r="R12" i="24"/>
  <c r="Q12" i="24"/>
  <c r="P12" i="24"/>
  <c r="E12" i="24"/>
  <c r="U12" i="24" s="1"/>
  <c r="S11" i="24"/>
  <c r="R11" i="24"/>
  <c r="Q11" i="24"/>
  <c r="P11" i="24"/>
  <c r="E11" i="24"/>
  <c r="U11" i="24" s="1"/>
  <c r="U10" i="24"/>
  <c r="S10" i="24"/>
  <c r="R10" i="24"/>
  <c r="Q10" i="24"/>
  <c r="P10" i="24"/>
  <c r="E10" i="24"/>
  <c r="S64" i="23"/>
  <c r="R64" i="23"/>
  <c r="Q64" i="23"/>
  <c r="P64" i="23"/>
  <c r="E64" i="23"/>
  <c r="U64" i="23" s="1"/>
  <c r="U63" i="23"/>
  <c r="T63" i="23"/>
  <c r="S63" i="23"/>
  <c r="R63" i="23"/>
  <c r="Q63" i="23"/>
  <c r="P63" i="23"/>
  <c r="E63" i="23"/>
  <c r="S62" i="23"/>
  <c r="S60" i="23"/>
  <c r="R60" i="23"/>
  <c r="Q60" i="23"/>
  <c r="P60" i="23"/>
  <c r="E60" i="23"/>
  <c r="T60" i="23" s="1"/>
  <c r="S59" i="23"/>
  <c r="R59" i="23"/>
  <c r="Q59" i="23"/>
  <c r="P59" i="23"/>
  <c r="E59" i="23"/>
  <c r="U59" i="23" s="1"/>
  <c r="S58" i="23"/>
  <c r="R58" i="23"/>
  <c r="Q58" i="23"/>
  <c r="P58" i="23"/>
  <c r="E58" i="23"/>
  <c r="S57" i="23"/>
  <c r="R57" i="23"/>
  <c r="Q57" i="23"/>
  <c r="P57" i="23"/>
  <c r="E57" i="23"/>
  <c r="U57" i="23" s="1"/>
  <c r="S56" i="23"/>
  <c r="R56" i="23"/>
  <c r="T55" i="23"/>
  <c r="S55" i="23"/>
  <c r="R55" i="23"/>
  <c r="Q55" i="23"/>
  <c r="P55" i="23"/>
  <c r="E55" i="23"/>
  <c r="U55" i="23" s="1"/>
  <c r="S54" i="23"/>
  <c r="R54" i="23"/>
  <c r="Q54" i="23"/>
  <c r="P54" i="23"/>
  <c r="E54" i="23"/>
  <c r="S53" i="23"/>
  <c r="R53" i="23"/>
  <c r="Q53" i="23"/>
  <c r="P53" i="23"/>
  <c r="E53" i="23"/>
  <c r="S52" i="23"/>
  <c r="R52" i="23"/>
  <c r="Q52" i="23"/>
  <c r="P52" i="23"/>
  <c r="E52" i="23"/>
  <c r="U52" i="23" s="1"/>
  <c r="U51" i="23"/>
  <c r="S51" i="23"/>
  <c r="R51" i="23"/>
  <c r="Q51" i="23"/>
  <c r="P51" i="23"/>
  <c r="E51" i="23"/>
  <c r="T51" i="23" s="1"/>
  <c r="S50" i="23"/>
  <c r="R50" i="23"/>
  <c r="Q50" i="23"/>
  <c r="P50" i="23"/>
  <c r="E50" i="23"/>
  <c r="S49" i="23"/>
  <c r="R49" i="23"/>
  <c r="Q49" i="23"/>
  <c r="P49" i="23"/>
  <c r="E49" i="23"/>
  <c r="U49" i="23" s="1"/>
  <c r="S48" i="23"/>
  <c r="R48" i="23"/>
  <c r="Q48" i="23"/>
  <c r="P48" i="23"/>
  <c r="E48" i="23"/>
  <c r="U48" i="23" s="1"/>
  <c r="T47" i="23"/>
  <c r="S47" i="23"/>
  <c r="R47" i="23"/>
  <c r="Q47" i="23"/>
  <c r="P47" i="23"/>
  <c r="E47" i="23"/>
  <c r="U47" i="23" s="1"/>
  <c r="S46" i="23"/>
  <c r="R46" i="23"/>
  <c r="Q46" i="23"/>
  <c r="P46" i="23"/>
  <c r="E46" i="23"/>
  <c r="S45" i="23"/>
  <c r="R45" i="23"/>
  <c r="Q45" i="23"/>
  <c r="P45" i="23"/>
  <c r="E45" i="23"/>
  <c r="S44" i="23"/>
  <c r="U42" i="23"/>
  <c r="T42" i="23"/>
  <c r="S42" i="23"/>
  <c r="R42" i="23"/>
  <c r="Q42" i="23"/>
  <c r="P42" i="23"/>
  <c r="E42" i="23"/>
  <c r="U41" i="23"/>
  <c r="T41" i="23"/>
  <c r="S41" i="23"/>
  <c r="R41" i="23"/>
  <c r="Q41" i="23"/>
  <c r="P41" i="23"/>
  <c r="E41" i="23"/>
  <c r="S40" i="23"/>
  <c r="R40" i="23"/>
  <c r="Q40" i="23"/>
  <c r="P40" i="23"/>
  <c r="E40" i="23"/>
  <c r="U40" i="23" s="1"/>
  <c r="S39" i="23"/>
  <c r="R39" i="23"/>
  <c r="Q39" i="23"/>
  <c r="P39" i="23"/>
  <c r="E39" i="23"/>
  <c r="S38" i="23"/>
  <c r="R38" i="23"/>
  <c r="Q38" i="23"/>
  <c r="P38" i="23"/>
  <c r="E38" i="23"/>
  <c r="U37" i="23"/>
  <c r="S37" i="23"/>
  <c r="R37" i="23"/>
  <c r="Q37" i="23"/>
  <c r="P37" i="23"/>
  <c r="E37" i="23"/>
  <c r="T37" i="23" s="1"/>
  <c r="S36" i="23"/>
  <c r="R36" i="23"/>
  <c r="Q36" i="23"/>
  <c r="P36" i="23"/>
  <c r="E36" i="23"/>
  <c r="S35" i="23"/>
  <c r="R35" i="23"/>
  <c r="Q35" i="23"/>
  <c r="P35" i="23"/>
  <c r="E35" i="23"/>
  <c r="S34" i="23"/>
  <c r="R34" i="23"/>
  <c r="Q34" i="23"/>
  <c r="P34" i="23"/>
  <c r="E34" i="23"/>
  <c r="U34" i="23" s="1"/>
  <c r="S33" i="23"/>
  <c r="R33" i="23"/>
  <c r="Q33" i="23"/>
  <c r="P33" i="23"/>
  <c r="E33" i="23"/>
  <c r="S32" i="23"/>
  <c r="R32" i="23"/>
  <c r="Q32" i="23"/>
  <c r="P32" i="23"/>
  <c r="E32" i="23"/>
  <c r="U32" i="23" s="1"/>
  <c r="S31" i="23"/>
  <c r="R31" i="23"/>
  <c r="Q31" i="23"/>
  <c r="P31" i="23"/>
  <c r="E31" i="23"/>
  <c r="T31" i="23" s="1"/>
  <c r="S30" i="23"/>
  <c r="R30" i="23"/>
  <c r="Q30" i="23"/>
  <c r="P30" i="23"/>
  <c r="E30" i="23"/>
  <c r="U29" i="23"/>
  <c r="S29" i="23"/>
  <c r="R29" i="23"/>
  <c r="Q29" i="23"/>
  <c r="P29" i="23"/>
  <c r="E29" i="23"/>
  <c r="T29" i="23" s="1"/>
  <c r="S27" i="23"/>
  <c r="R27" i="23"/>
  <c r="Q27" i="23"/>
  <c r="P27" i="23"/>
  <c r="E27" i="23"/>
  <c r="S26" i="23"/>
  <c r="R26" i="23"/>
  <c r="Q26" i="23"/>
  <c r="P26" i="23"/>
  <c r="E26" i="23"/>
  <c r="T25" i="23"/>
  <c r="S25" i="23"/>
  <c r="R25" i="23"/>
  <c r="Q25" i="23"/>
  <c r="P25" i="23"/>
  <c r="E25" i="23"/>
  <c r="U25" i="23" s="1"/>
  <c r="S24" i="23"/>
  <c r="R24" i="23"/>
  <c r="Q24" i="23"/>
  <c r="P24" i="23"/>
  <c r="E24" i="23"/>
  <c r="S23" i="23"/>
  <c r="R23" i="23"/>
  <c r="Q23" i="23"/>
  <c r="P23" i="23"/>
  <c r="E23" i="23"/>
  <c r="U23" i="23" s="1"/>
  <c r="S22" i="23"/>
  <c r="R22" i="23"/>
  <c r="Q22" i="23"/>
  <c r="P22" i="23"/>
  <c r="E22" i="23"/>
  <c r="S21" i="23"/>
  <c r="R21" i="23"/>
  <c r="Q21" i="23"/>
  <c r="P21" i="23"/>
  <c r="E21" i="23"/>
  <c r="S20" i="23"/>
  <c r="R20" i="23"/>
  <c r="Q20" i="23"/>
  <c r="P20" i="23"/>
  <c r="E20" i="23"/>
  <c r="T20" i="23" s="1"/>
  <c r="U19" i="23"/>
  <c r="T19" i="23"/>
  <c r="S19" i="23"/>
  <c r="R19" i="23"/>
  <c r="Q19" i="23"/>
  <c r="P19" i="23"/>
  <c r="E19" i="23"/>
  <c r="S18" i="23"/>
  <c r="R18" i="23"/>
  <c r="Q18" i="23"/>
  <c r="P18" i="23"/>
  <c r="E18" i="23"/>
  <c r="U18" i="23" s="1"/>
  <c r="U17" i="23"/>
  <c r="S17" i="23"/>
  <c r="R17" i="23"/>
  <c r="Q17" i="23"/>
  <c r="P17" i="23"/>
  <c r="E17" i="23"/>
  <c r="T17" i="23" s="1"/>
  <c r="S16" i="23"/>
  <c r="R16" i="23"/>
  <c r="Q16" i="23"/>
  <c r="P16" i="23"/>
  <c r="E16" i="23"/>
  <c r="S15" i="23"/>
  <c r="R15" i="23"/>
  <c r="Q15" i="23"/>
  <c r="P15" i="23"/>
  <c r="E15" i="23"/>
  <c r="U15" i="23" s="1"/>
  <c r="S14" i="23"/>
  <c r="R14" i="23"/>
  <c r="Q14" i="23"/>
  <c r="P14" i="23"/>
  <c r="E14" i="23"/>
  <c r="S13" i="23"/>
  <c r="R13" i="23"/>
  <c r="Q13" i="23"/>
  <c r="P13" i="23"/>
  <c r="E13" i="23"/>
  <c r="S12" i="23"/>
  <c r="R12" i="23"/>
  <c r="Q12" i="23"/>
  <c r="P12" i="23"/>
  <c r="E12" i="23"/>
  <c r="T11" i="23"/>
  <c r="S11" i="23"/>
  <c r="R11" i="23"/>
  <c r="Q11" i="23"/>
  <c r="P11" i="23"/>
  <c r="E11" i="23"/>
  <c r="U11" i="23" s="1"/>
  <c r="S10" i="23"/>
  <c r="R10" i="23"/>
  <c r="Q10" i="23"/>
  <c r="P10" i="23"/>
  <c r="E10" i="23"/>
  <c r="T10" i="23" s="1"/>
  <c r="S64" i="22"/>
  <c r="R64" i="22"/>
  <c r="Q64" i="22"/>
  <c r="P64" i="22"/>
  <c r="E64" i="22"/>
  <c r="S63" i="22"/>
  <c r="R63" i="22"/>
  <c r="Q63" i="22"/>
  <c r="P63" i="22"/>
  <c r="E63" i="22"/>
  <c r="S60" i="22"/>
  <c r="R60" i="22"/>
  <c r="Q60" i="22"/>
  <c r="P60" i="22"/>
  <c r="E60" i="22"/>
  <c r="U60" i="22" s="1"/>
  <c r="S59" i="22"/>
  <c r="R59" i="22"/>
  <c r="Q59" i="22"/>
  <c r="P59" i="22"/>
  <c r="E59" i="22"/>
  <c r="S58" i="22"/>
  <c r="R58" i="22"/>
  <c r="Q58" i="22"/>
  <c r="P58" i="22"/>
  <c r="E58" i="22"/>
  <c r="S57" i="22"/>
  <c r="R57" i="22"/>
  <c r="Q57" i="22"/>
  <c r="P57" i="22"/>
  <c r="E57" i="22"/>
  <c r="S55" i="22"/>
  <c r="R55" i="22"/>
  <c r="Q55" i="22"/>
  <c r="P55" i="22"/>
  <c r="E55" i="22"/>
  <c r="U55" i="22" s="1"/>
  <c r="S54" i="22"/>
  <c r="R54" i="22"/>
  <c r="Q54" i="22"/>
  <c r="P54" i="22"/>
  <c r="E54" i="22"/>
  <c r="S53" i="22"/>
  <c r="R53" i="22"/>
  <c r="Q53" i="22"/>
  <c r="P53" i="22"/>
  <c r="E53" i="22"/>
  <c r="S52" i="22"/>
  <c r="R52" i="22"/>
  <c r="Q52" i="22"/>
  <c r="P52" i="22"/>
  <c r="E52" i="22"/>
  <c r="S51" i="22"/>
  <c r="R51" i="22"/>
  <c r="Q51" i="22"/>
  <c r="P51" i="22"/>
  <c r="E51" i="22"/>
  <c r="U50" i="22"/>
  <c r="S50" i="22"/>
  <c r="R50" i="22"/>
  <c r="Q50" i="22"/>
  <c r="P50" i="22"/>
  <c r="E50" i="22"/>
  <c r="T50" i="22" s="1"/>
  <c r="S49" i="22"/>
  <c r="R49" i="22"/>
  <c r="Q49" i="22"/>
  <c r="P49" i="22"/>
  <c r="E49" i="22"/>
  <c r="U49" i="22" s="1"/>
  <c r="S48" i="22"/>
  <c r="R48" i="22"/>
  <c r="Q48" i="22"/>
  <c r="P48" i="22"/>
  <c r="E48" i="22"/>
  <c r="U48" i="22" s="1"/>
  <c r="S47" i="22"/>
  <c r="R47" i="22"/>
  <c r="Q47" i="22"/>
  <c r="P47" i="22"/>
  <c r="E47" i="22"/>
  <c r="U47" i="22" s="1"/>
  <c r="S46" i="22"/>
  <c r="R46" i="22"/>
  <c r="Q46" i="22"/>
  <c r="P46" i="22"/>
  <c r="E46" i="22"/>
  <c r="S45" i="22"/>
  <c r="R45" i="22"/>
  <c r="Q45" i="22"/>
  <c r="P45" i="22"/>
  <c r="E45" i="22"/>
  <c r="S44" i="22"/>
  <c r="S42" i="22"/>
  <c r="R42" i="22"/>
  <c r="Q42" i="22"/>
  <c r="P42" i="22"/>
  <c r="E42" i="22"/>
  <c r="U42" i="22" s="1"/>
  <c r="S41" i="22"/>
  <c r="R41" i="22"/>
  <c r="Q41" i="22"/>
  <c r="P41" i="22"/>
  <c r="E41" i="22"/>
  <c r="U40" i="22"/>
  <c r="S40" i="22"/>
  <c r="R40" i="22"/>
  <c r="Q40" i="22"/>
  <c r="P40" i="22"/>
  <c r="E40" i="22"/>
  <c r="T40" i="22" s="1"/>
  <c r="S39" i="22"/>
  <c r="R39" i="22"/>
  <c r="Q39" i="22"/>
  <c r="P39" i="22"/>
  <c r="E39" i="22"/>
  <c r="U39" i="22" s="1"/>
  <c r="S38" i="22"/>
  <c r="R38" i="22"/>
  <c r="Q38" i="22"/>
  <c r="P38" i="22"/>
  <c r="E38" i="22"/>
  <c r="S37" i="22"/>
  <c r="R37" i="22"/>
  <c r="Q37" i="22"/>
  <c r="P37" i="22"/>
  <c r="E37" i="22"/>
  <c r="U36" i="22"/>
  <c r="S36" i="22"/>
  <c r="R36" i="22"/>
  <c r="Q36" i="22"/>
  <c r="P36" i="22"/>
  <c r="E36" i="22"/>
  <c r="S35" i="22"/>
  <c r="R35" i="22"/>
  <c r="Q35" i="22"/>
  <c r="P35" i="22"/>
  <c r="E35" i="22"/>
  <c r="S34" i="22"/>
  <c r="R34" i="22"/>
  <c r="Q34" i="22"/>
  <c r="P34" i="22"/>
  <c r="E34" i="22"/>
  <c r="S33" i="22"/>
  <c r="R33" i="22"/>
  <c r="Q33" i="22"/>
  <c r="P33" i="22"/>
  <c r="E33" i="22"/>
  <c r="S32" i="22"/>
  <c r="R32" i="22"/>
  <c r="Q32" i="22"/>
  <c r="P32" i="22"/>
  <c r="E32" i="22"/>
  <c r="S31" i="22"/>
  <c r="R31" i="22"/>
  <c r="Q31" i="22"/>
  <c r="P31" i="22"/>
  <c r="E31" i="22"/>
  <c r="S30" i="22"/>
  <c r="R30" i="22"/>
  <c r="Q30" i="22"/>
  <c r="P30" i="22"/>
  <c r="E30" i="22"/>
  <c r="S29" i="22"/>
  <c r="R29" i="22"/>
  <c r="Q29" i="22"/>
  <c r="P29" i="22"/>
  <c r="E29" i="22"/>
  <c r="S27" i="22"/>
  <c r="R27" i="22"/>
  <c r="Q27" i="22"/>
  <c r="P27" i="22"/>
  <c r="E27" i="22"/>
  <c r="S26" i="22"/>
  <c r="R26" i="22"/>
  <c r="Q26" i="22"/>
  <c r="P26" i="22"/>
  <c r="E26" i="22"/>
  <c r="S25" i="22"/>
  <c r="R25" i="22"/>
  <c r="Q25" i="22"/>
  <c r="P25" i="22"/>
  <c r="E25" i="22"/>
  <c r="S24" i="22"/>
  <c r="R24" i="22"/>
  <c r="Q24" i="22"/>
  <c r="P24" i="22"/>
  <c r="E24" i="22"/>
  <c r="U24" i="22" s="1"/>
  <c r="U23" i="22"/>
  <c r="S23" i="22"/>
  <c r="R23" i="22"/>
  <c r="Q23" i="22"/>
  <c r="P23" i="22"/>
  <c r="E23" i="22"/>
  <c r="T23" i="22" s="1"/>
  <c r="U22" i="22"/>
  <c r="T22" i="22"/>
  <c r="S22" i="22"/>
  <c r="R22" i="22"/>
  <c r="Q22" i="22"/>
  <c r="P22" i="22"/>
  <c r="E22" i="22"/>
  <c r="S21" i="22"/>
  <c r="R21" i="22"/>
  <c r="Q21" i="22"/>
  <c r="P21" i="22"/>
  <c r="E21" i="22"/>
  <c r="S20" i="22"/>
  <c r="R20" i="22"/>
  <c r="Q20" i="22"/>
  <c r="P20" i="22"/>
  <c r="E20" i="22"/>
  <c r="S19" i="22"/>
  <c r="R19" i="22"/>
  <c r="Q19" i="22"/>
  <c r="P19" i="22"/>
  <c r="E19" i="22"/>
  <c r="S18" i="22"/>
  <c r="R18" i="22"/>
  <c r="Q18" i="22"/>
  <c r="P18" i="22"/>
  <c r="E18" i="22"/>
  <c r="S17" i="22"/>
  <c r="R17" i="22"/>
  <c r="Q17" i="22"/>
  <c r="P17" i="22"/>
  <c r="E17" i="22"/>
  <c r="T17" i="22" s="1"/>
  <c r="S16" i="22"/>
  <c r="R16" i="22"/>
  <c r="Q16" i="22"/>
  <c r="P16" i="22"/>
  <c r="E16" i="22"/>
  <c r="U16" i="22" s="1"/>
  <c r="U15" i="22"/>
  <c r="S15" i="22"/>
  <c r="R15" i="22"/>
  <c r="Q15" i="22"/>
  <c r="P15" i="22"/>
  <c r="E15" i="22"/>
  <c r="T15" i="22" s="1"/>
  <c r="U14" i="22"/>
  <c r="T14" i="22"/>
  <c r="S14" i="22"/>
  <c r="R14" i="22"/>
  <c r="Q14" i="22"/>
  <c r="P14" i="22"/>
  <c r="E14" i="22"/>
  <c r="S13" i="22"/>
  <c r="R13" i="22"/>
  <c r="Q13" i="22"/>
  <c r="P13" i="22"/>
  <c r="E13" i="22"/>
  <c r="T13" i="22" s="1"/>
  <c r="S12" i="22"/>
  <c r="R12" i="22"/>
  <c r="Q12" i="22"/>
  <c r="P12" i="22"/>
  <c r="E12" i="22"/>
  <c r="U12" i="22" s="1"/>
  <c r="S11" i="22"/>
  <c r="R11" i="22"/>
  <c r="Q11" i="22"/>
  <c r="P11" i="22"/>
  <c r="E11" i="22"/>
  <c r="S10" i="22"/>
  <c r="R10" i="22"/>
  <c r="Q10" i="22"/>
  <c r="P10" i="22"/>
  <c r="E10" i="22"/>
  <c r="S64" i="21"/>
  <c r="R64" i="21"/>
  <c r="Q64" i="21"/>
  <c r="P64" i="21"/>
  <c r="E64" i="21"/>
  <c r="T63" i="21"/>
  <c r="S63" i="21"/>
  <c r="R63" i="21"/>
  <c r="Q63" i="21"/>
  <c r="P63" i="21"/>
  <c r="E63" i="21"/>
  <c r="S60" i="21"/>
  <c r="R60" i="21"/>
  <c r="Q60" i="21"/>
  <c r="P60" i="21"/>
  <c r="E60" i="21"/>
  <c r="U60" i="21" s="1"/>
  <c r="S59" i="21"/>
  <c r="R59" i="21"/>
  <c r="Q59" i="21"/>
  <c r="P59" i="21"/>
  <c r="E59" i="21"/>
  <c r="U59" i="21" s="1"/>
  <c r="S58" i="21"/>
  <c r="R58" i="21"/>
  <c r="Q58" i="21"/>
  <c r="P58" i="21"/>
  <c r="E58" i="21"/>
  <c r="S57" i="21"/>
  <c r="R57" i="21"/>
  <c r="Q57" i="21"/>
  <c r="P57" i="21"/>
  <c r="E57" i="21"/>
  <c r="T55" i="21"/>
  <c r="S55" i="21"/>
  <c r="R55" i="21"/>
  <c r="Q55" i="21"/>
  <c r="P55" i="21"/>
  <c r="E55" i="21"/>
  <c r="U55" i="21" s="1"/>
  <c r="S54" i="21"/>
  <c r="R54" i="21"/>
  <c r="Q54" i="21"/>
  <c r="P54" i="21"/>
  <c r="E54" i="21"/>
  <c r="S53" i="21"/>
  <c r="R53" i="21"/>
  <c r="Q53" i="21"/>
  <c r="P53" i="21"/>
  <c r="E53" i="21"/>
  <c r="S52" i="21"/>
  <c r="R52" i="21"/>
  <c r="Q52" i="21"/>
  <c r="P52" i="21"/>
  <c r="E52" i="21"/>
  <c r="T52" i="21" s="1"/>
  <c r="S51" i="21"/>
  <c r="R51" i="21"/>
  <c r="Q51" i="21"/>
  <c r="P51" i="21"/>
  <c r="E51" i="21"/>
  <c r="U51" i="21" s="1"/>
  <c r="S50" i="21"/>
  <c r="R50" i="21"/>
  <c r="Q50" i="21"/>
  <c r="P50" i="21"/>
  <c r="E50" i="21"/>
  <c r="U50" i="21" s="1"/>
  <c r="S49" i="21"/>
  <c r="R49" i="21"/>
  <c r="Q49" i="21"/>
  <c r="P49" i="21"/>
  <c r="E49" i="21"/>
  <c r="U49" i="21" s="1"/>
  <c r="U48" i="21"/>
  <c r="T48" i="21"/>
  <c r="S48" i="21"/>
  <c r="R48" i="21"/>
  <c r="Q48" i="21"/>
  <c r="P48" i="21"/>
  <c r="E48" i="21"/>
  <c r="S47" i="21"/>
  <c r="R47" i="21"/>
  <c r="Q47" i="21"/>
  <c r="P47" i="21"/>
  <c r="E47" i="21"/>
  <c r="U47" i="21" s="1"/>
  <c r="S46" i="21"/>
  <c r="R46" i="21"/>
  <c r="Q46" i="21"/>
  <c r="P46" i="21"/>
  <c r="E46" i="21"/>
  <c r="S45" i="21"/>
  <c r="R45" i="21"/>
  <c r="Q45" i="21"/>
  <c r="P45" i="21"/>
  <c r="E45" i="21"/>
  <c r="S44" i="21"/>
  <c r="S42" i="21"/>
  <c r="R42" i="21"/>
  <c r="Q42" i="21"/>
  <c r="P42" i="21"/>
  <c r="E42" i="21"/>
  <c r="T42" i="21" s="1"/>
  <c r="T41" i="21"/>
  <c r="S41" i="21"/>
  <c r="R41" i="21"/>
  <c r="Q41" i="21"/>
  <c r="P41" i="21"/>
  <c r="E41" i="21"/>
  <c r="U41" i="21" s="1"/>
  <c r="U40" i="21"/>
  <c r="S40" i="21"/>
  <c r="R40" i="21"/>
  <c r="Q40" i="21"/>
  <c r="P40" i="21"/>
  <c r="E40" i="21"/>
  <c r="T40" i="21" s="1"/>
  <c r="U39" i="21"/>
  <c r="T39" i="21"/>
  <c r="S39" i="21"/>
  <c r="R39" i="21"/>
  <c r="Q39" i="21"/>
  <c r="P39" i="21"/>
  <c r="E39" i="21"/>
  <c r="S38" i="21"/>
  <c r="R38" i="21"/>
  <c r="Q38" i="21"/>
  <c r="P38" i="21"/>
  <c r="E38" i="21"/>
  <c r="S37" i="21"/>
  <c r="R37" i="21"/>
  <c r="Q37" i="21"/>
  <c r="P37" i="21"/>
  <c r="E37" i="21"/>
  <c r="S36" i="21"/>
  <c r="R36" i="21"/>
  <c r="Q36" i="21"/>
  <c r="P36" i="21"/>
  <c r="E36" i="21"/>
  <c r="U36" i="21" s="1"/>
  <c r="S35" i="21"/>
  <c r="R35" i="21"/>
  <c r="Q35" i="21"/>
  <c r="P35" i="21"/>
  <c r="E35" i="21"/>
  <c r="U35" i="21" s="1"/>
  <c r="S34" i="21"/>
  <c r="R34" i="21"/>
  <c r="Q34" i="21"/>
  <c r="P34" i="21"/>
  <c r="E34" i="21"/>
  <c r="U33" i="21"/>
  <c r="T33" i="21"/>
  <c r="S33" i="21"/>
  <c r="R33" i="21"/>
  <c r="Q33" i="21"/>
  <c r="P33" i="21"/>
  <c r="E33" i="21"/>
  <c r="U32" i="21"/>
  <c r="T32" i="21"/>
  <c r="S32" i="21"/>
  <c r="R32" i="21"/>
  <c r="Q32" i="21"/>
  <c r="P32" i="21"/>
  <c r="E32" i="21"/>
  <c r="S31" i="21"/>
  <c r="R31" i="21"/>
  <c r="Q31" i="21"/>
  <c r="P31" i="21"/>
  <c r="E31" i="21"/>
  <c r="T31" i="21" s="1"/>
  <c r="S30" i="21"/>
  <c r="R30" i="21"/>
  <c r="Q30" i="21"/>
  <c r="P30" i="21"/>
  <c r="E30" i="21"/>
  <c r="S29" i="21"/>
  <c r="R29" i="21"/>
  <c r="Q29" i="21"/>
  <c r="P29" i="21"/>
  <c r="E29" i="21"/>
  <c r="S27" i="21"/>
  <c r="R27" i="21"/>
  <c r="Q27" i="21"/>
  <c r="P27" i="21"/>
  <c r="E27" i="21"/>
  <c r="S26" i="21"/>
  <c r="R26" i="21"/>
  <c r="Q26" i="21"/>
  <c r="P26" i="21"/>
  <c r="E26" i="21"/>
  <c r="S25" i="21"/>
  <c r="R25" i="21"/>
  <c r="Q25" i="21"/>
  <c r="P25" i="21"/>
  <c r="E25" i="21"/>
  <c r="T24" i="21"/>
  <c r="S24" i="21"/>
  <c r="R24" i="21"/>
  <c r="Q24" i="21"/>
  <c r="P24" i="21"/>
  <c r="E24" i="21"/>
  <c r="U24" i="21" s="1"/>
  <c r="S23" i="21"/>
  <c r="R23" i="21"/>
  <c r="Q23" i="21"/>
  <c r="P23" i="21"/>
  <c r="E23" i="21"/>
  <c r="U22" i="21"/>
  <c r="S22" i="21"/>
  <c r="R22" i="21"/>
  <c r="Q22" i="21"/>
  <c r="P22" i="21"/>
  <c r="E22" i="21"/>
  <c r="T22" i="21" s="1"/>
  <c r="S21" i="21"/>
  <c r="R21" i="21"/>
  <c r="Q21" i="21"/>
  <c r="P21" i="21"/>
  <c r="E21" i="21"/>
  <c r="T20" i="21"/>
  <c r="S20" i="21"/>
  <c r="R20" i="21"/>
  <c r="Q20" i="21"/>
  <c r="P20" i="21"/>
  <c r="E20" i="21"/>
  <c r="S19" i="21"/>
  <c r="R19" i="21"/>
  <c r="Q19" i="21"/>
  <c r="P19" i="21"/>
  <c r="E19" i="21"/>
  <c r="S18" i="21"/>
  <c r="R18" i="21"/>
  <c r="Q18" i="21"/>
  <c r="P18" i="21"/>
  <c r="E18" i="21"/>
  <c r="S17" i="21"/>
  <c r="R17" i="21"/>
  <c r="Q17" i="21"/>
  <c r="P17" i="21"/>
  <c r="E17" i="21"/>
  <c r="U16" i="21"/>
  <c r="S16" i="21"/>
  <c r="R16" i="21"/>
  <c r="Q16" i="21"/>
  <c r="P16" i="21"/>
  <c r="E16" i="21"/>
  <c r="T16" i="21" s="1"/>
  <c r="S15" i="21"/>
  <c r="R15" i="21"/>
  <c r="Q15" i="21"/>
  <c r="P15" i="21"/>
  <c r="E15" i="21"/>
  <c r="T14" i="21"/>
  <c r="S14" i="21"/>
  <c r="R14" i="21"/>
  <c r="Q14" i="21"/>
  <c r="P14" i="21"/>
  <c r="E14" i="21"/>
  <c r="U14" i="21" s="1"/>
  <c r="T13" i="21"/>
  <c r="S13" i="21"/>
  <c r="R13" i="21"/>
  <c r="Q13" i="21"/>
  <c r="U13" i="21" s="1"/>
  <c r="P13" i="21"/>
  <c r="E13" i="21"/>
  <c r="U12" i="21"/>
  <c r="T12" i="21"/>
  <c r="S12" i="21"/>
  <c r="R12" i="21"/>
  <c r="Q12" i="21"/>
  <c r="P12" i="21"/>
  <c r="E12" i="21"/>
  <c r="S11" i="21"/>
  <c r="R11" i="21"/>
  <c r="Q11" i="21"/>
  <c r="P11" i="21"/>
  <c r="E11" i="21"/>
  <c r="S10" i="21"/>
  <c r="R10" i="21"/>
  <c r="Q10" i="21"/>
  <c r="P10" i="21"/>
  <c r="E10" i="21"/>
  <c r="U64" i="20"/>
  <c r="T64" i="20"/>
  <c r="S64" i="20"/>
  <c r="R64" i="20"/>
  <c r="Q64" i="20"/>
  <c r="P64" i="20"/>
  <c r="E64" i="20"/>
  <c r="S63" i="20"/>
  <c r="R63" i="20"/>
  <c r="Q63" i="20"/>
  <c r="P63" i="20"/>
  <c r="E63" i="20"/>
  <c r="S62" i="20"/>
  <c r="S60" i="20"/>
  <c r="R60" i="20"/>
  <c r="Q60" i="20"/>
  <c r="P60" i="20"/>
  <c r="E60" i="20"/>
  <c r="S59" i="20"/>
  <c r="R59" i="20"/>
  <c r="Q59" i="20"/>
  <c r="P59" i="20"/>
  <c r="E59" i="20"/>
  <c r="U59" i="20" s="1"/>
  <c r="U58" i="20"/>
  <c r="T58" i="20"/>
  <c r="S58" i="20"/>
  <c r="R58" i="20"/>
  <c r="Q58" i="20"/>
  <c r="P58" i="20"/>
  <c r="E58" i="20"/>
  <c r="S57" i="20"/>
  <c r="R57" i="20"/>
  <c r="Q57" i="20"/>
  <c r="P57" i="20"/>
  <c r="E57" i="20"/>
  <c r="S55" i="20"/>
  <c r="R55" i="20"/>
  <c r="Q55" i="20"/>
  <c r="P55" i="20"/>
  <c r="E55" i="20"/>
  <c r="U55" i="20" s="1"/>
  <c r="U54" i="20"/>
  <c r="T54" i="20"/>
  <c r="S54" i="20"/>
  <c r="R54" i="20"/>
  <c r="Q54" i="20"/>
  <c r="P54" i="20"/>
  <c r="E54" i="20"/>
  <c r="U53" i="20"/>
  <c r="S53" i="20"/>
  <c r="R53" i="20"/>
  <c r="Q53" i="20"/>
  <c r="P53" i="20"/>
  <c r="T53" i="20" s="1"/>
  <c r="E53" i="20"/>
  <c r="S52" i="20"/>
  <c r="R52" i="20"/>
  <c r="Q52" i="20"/>
  <c r="P52" i="20"/>
  <c r="E52" i="20"/>
  <c r="U51" i="20"/>
  <c r="T51" i="20"/>
  <c r="S51" i="20"/>
  <c r="R51" i="20"/>
  <c r="Q51" i="20"/>
  <c r="P51" i="20"/>
  <c r="E51" i="20"/>
  <c r="S50" i="20"/>
  <c r="R50" i="20"/>
  <c r="Q50" i="20"/>
  <c r="P50" i="20"/>
  <c r="E50" i="20"/>
  <c r="S49" i="20"/>
  <c r="R49" i="20"/>
  <c r="Q49" i="20"/>
  <c r="P49" i="20"/>
  <c r="E49" i="20"/>
  <c r="S48" i="20"/>
  <c r="R48" i="20"/>
  <c r="Q48" i="20"/>
  <c r="P48" i="20"/>
  <c r="E48" i="20"/>
  <c r="S47" i="20"/>
  <c r="R47" i="20"/>
  <c r="Q47" i="20"/>
  <c r="P47" i="20"/>
  <c r="E47" i="20"/>
  <c r="S46" i="20"/>
  <c r="R46" i="20"/>
  <c r="Q46" i="20"/>
  <c r="U46" i="20" s="1"/>
  <c r="P46" i="20"/>
  <c r="E46" i="20"/>
  <c r="S45" i="20"/>
  <c r="R45" i="20"/>
  <c r="Q45" i="20"/>
  <c r="P45" i="20"/>
  <c r="E45" i="20"/>
  <c r="T45" i="20" s="1"/>
  <c r="S42" i="20"/>
  <c r="R42" i="20"/>
  <c r="Q42" i="20"/>
  <c r="P42" i="20"/>
  <c r="E42" i="20"/>
  <c r="U42" i="20" s="1"/>
  <c r="S41" i="20"/>
  <c r="R41" i="20"/>
  <c r="Q41" i="20"/>
  <c r="P41" i="20"/>
  <c r="E41" i="20"/>
  <c r="S40" i="20"/>
  <c r="R40" i="20"/>
  <c r="Q40" i="20"/>
  <c r="P40" i="20"/>
  <c r="E40" i="20"/>
  <c r="T40" i="20" s="1"/>
  <c r="S39" i="20"/>
  <c r="R39" i="20"/>
  <c r="Q39" i="20"/>
  <c r="P39" i="20"/>
  <c r="E39" i="20"/>
  <c r="U39" i="20" s="1"/>
  <c r="S38" i="20"/>
  <c r="R38" i="20"/>
  <c r="Q38" i="20"/>
  <c r="P38" i="20"/>
  <c r="E38" i="20"/>
  <c r="U38" i="20" s="1"/>
  <c r="U37" i="20"/>
  <c r="T37" i="20"/>
  <c r="S37" i="20"/>
  <c r="R37" i="20"/>
  <c r="Q37" i="20"/>
  <c r="P37" i="20"/>
  <c r="E37" i="20"/>
  <c r="U36" i="20"/>
  <c r="S36" i="20"/>
  <c r="R36" i="20"/>
  <c r="Q36" i="20"/>
  <c r="P36" i="20"/>
  <c r="T36" i="20" s="1"/>
  <c r="E36" i="20"/>
  <c r="T35" i="20"/>
  <c r="S35" i="20"/>
  <c r="R35" i="20"/>
  <c r="Q35" i="20"/>
  <c r="P35" i="20"/>
  <c r="E35" i="20"/>
  <c r="U35" i="20" s="1"/>
  <c r="S34" i="20"/>
  <c r="R34" i="20"/>
  <c r="Q34" i="20"/>
  <c r="P34" i="20"/>
  <c r="E34" i="20"/>
  <c r="U34" i="20" s="1"/>
  <c r="S33" i="20"/>
  <c r="R33" i="20"/>
  <c r="Q33" i="20"/>
  <c r="P33" i="20"/>
  <c r="E33" i="20"/>
  <c r="S32" i="20"/>
  <c r="R32" i="20"/>
  <c r="Q32" i="20"/>
  <c r="P32" i="20"/>
  <c r="E32" i="20"/>
  <c r="S31" i="20"/>
  <c r="R31" i="20"/>
  <c r="Q31" i="20"/>
  <c r="P31" i="20"/>
  <c r="E31" i="20"/>
  <c r="S30" i="20"/>
  <c r="R30" i="20"/>
  <c r="Q30" i="20"/>
  <c r="P30" i="20"/>
  <c r="E30" i="20"/>
  <c r="T30" i="20" s="1"/>
  <c r="S29" i="20"/>
  <c r="R29" i="20"/>
  <c r="Q29" i="20"/>
  <c r="P29" i="20"/>
  <c r="E29" i="20"/>
  <c r="U27" i="20"/>
  <c r="S27" i="20"/>
  <c r="R27" i="20"/>
  <c r="Q27" i="20"/>
  <c r="P27" i="20"/>
  <c r="E27" i="20"/>
  <c r="T27" i="20" s="1"/>
  <c r="S26" i="20"/>
  <c r="R26" i="20"/>
  <c r="Q26" i="20"/>
  <c r="P26" i="20"/>
  <c r="E26" i="20"/>
  <c r="U26" i="20" s="1"/>
  <c r="S25" i="20"/>
  <c r="R25" i="20"/>
  <c r="Q25" i="20"/>
  <c r="P25" i="20"/>
  <c r="E25" i="20"/>
  <c r="U24" i="20"/>
  <c r="T24" i="20"/>
  <c r="S24" i="20"/>
  <c r="R24" i="20"/>
  <c r="Q24" i="20"/>
  <c r="P24" i="20"/>
  <c r="E24" i="20"/>
  <c r="S23" i="20"/>
  <c r="R23" i="20"/>
  <c r="Q23" i="20"/>
  <c r="P23" i="20"/>
  <c r="E23" i="20"/>
  <c r="S22" i="20"/>
  <c r="R22" i="20"/>
  <c r="Q22" i="20"/>
  <c r="P22" i="20"/>
  <c r="E22" i="20"/>
  <c r="S21" i="20"/>
  <c r="R21" i="20"/>
  <c r="Q21" i="20"/>
  <c r="P21" i="20"/>
  <c r="E21" i="20"/>
  <c r="T21" i="20" s="1"/>
  <c r="U20" i="20"/>
  <c r="T20" i="20"/>
  <c r="S20" i="20"/>
  <c r="R20" i="20"/>
  <c r="Q20" i="20"/>
  <c r="P20" i="20"/>
  <c r="E20" i="20"/>
  <c r="S19" i="20"/>
  <c r="R19" i="20"/>
  <c r="Q19" i="20"/>
  <c r="P19" i="20"/>
  <c r="E19" i="20"/>
  <c r="U19" i="20" s="1"/>
  <c r="S18" i="20"/>
  <c r="R18" i="20"/>
  <c r="Q18" i="20"/>
  <c r="P18" i="20"/>
  <c r="E18" i="20"/>
  <c r="U18" i="20" s="1"/>
  <c r="U17" i="20"/>
  <c r="T17" i="20"/>
  <c r="S17" i="20"/>
  <c r="R17" i="20"/>
  <c r="Q17" i="20"/>
  <c r="P17" i="20"/>
  <c r="E17" i="20"/>
  <c r="S16" i="20"/>
  <c r="R16" i="20"/>
  <c r="Q16" i="20"/>
  <c r="P16" i="20"/>
  <c r="E16" i="20"/>
  <c r="S15" i="20"/>
  <c r="R15" i="20"/>
  <c r="Q15" i="20"/>
  <c r="P15" i="20"/>
  <c r="E15" i="20"/>
  <c r="S14" i="20"/>
  <c r="R14" i="20"/>
  <c r="Q14" i="20"/>
  <c r="P14" i="20"/>
  <c r="E14" i="20"/>
  <c r="S13" i="20"/>
  <c r="R13" i="20"/>
  <c r="Q13" i="20"/>
  <c r="P13" i="20"/>
  <c r="E13" i="20"/>
  <c r="S12" i="20"/>
  <c r="R12" i="20"/>
  <c r="Q12" i="20"/>
  <c r="P12" i="20"/>
  <c r="E12" i="20"/>
  <c r="U12" i="20" s="1"/>
  <c r="S11" i="20"/>
  <c r="R11" i="20"/>
  <c r="Q11" i="20"/>
  <c r="P11" i="20"/>
  <c r="E11" i="20"/>
  <c r="S10" i="20"/>
  <c r="R10" i="20"/>
  <c r="Q10" i="20"/>
  <c r="P10" i="20"/>
  <c r="E10" i="20"/>
  <c r="T10" i="20" s="1"/>
  <c r="S9" i="20"/>
  <c r="T64" i="19"/>
  <c r="S64" i="19"/>
  <c r="R64" i="19"/>
  <c r="Q64" i="19"/>
  <c r="P64" i="19"/>
  <c r="E64" i="19"/>
  <c r="U64" i="19" s="1"/>
  <c r="S63" i="19"/>
  <c r="R63" i="19"/>
  <c r="Q63" i="19"/>
  <c r="P63" i="19"/>
  <c r="P62" i="19" s="1"/>
  <c r="E63" i="19"/>
  <c r="S60" i="19"/>
  <c r="R60" i="19"/>
  <c r="Q60" i="19"/>
  <c r="P60" i="19"/>
  <c r="E60" i="19"/>
  <c r="T60" i="19" s="1"/>
  <c r="S59" i="19"/>
  <c r="R59" i="19"/>
  <c r="Q59" i="19"/>
  <c r="P59" i="19"/>
  <c r="E59" i="19"/>
  <c r="U59" i="19" s="1"/>
  <c r="T58" i="19"/>
  <c r="S58" i="19"/>
  <c r="R58" i="19"/>
  <c r="Q58" i="19"/>
  <c r="P58" i="19"/>
  <c r="E58" i="19"/>
  <c r="U58" i="19" s="1"/>
  <c r="S57" i="19"/>
  <c r="R57" i="19"/>
  <c r="Q57" i="19"/>
  <c r="P57" i="19"/>
  <c r="E57" i="19"/>
  <c r="U55" i="19"/>
  <c r="S55" i="19"/>
  <c r="R55" i="19"/>
  <c r="Q55" i="19"/>
  <c r="P55" i="19"/>
  <c r="E55" i="19"/>
  <c r="T54" i="19"/>
  <c r="S54" i="19"/>
  <c r="R54" i="19"/>
  <c r="Q54" i="19"/>
  <c r="P54" i="19"/>
  <c r="E54" i="19"/>
  <c r="S53" i="19"/>
  <c r="R53" i="19"/>
  <c r="Q53" i="19"/>
  <c r="P53" i="19"/>
  <c r="E53" i="19"/>
  <c r="U53" i="19" s="1"/>
  <c r="S52" i="19"/>
  <c r="R52" i="19"/>
  <c r="Q52" i="19"/>
  <c r="P52" i="19"/>
  <c r="E52" i="19"/>
  <c r="T51" i="19"/>
  <c r="S51" i="19"/>
  <c r="R51" i="19"/>
  <c r="Q51" i="19"/>
  <c r="P51" i="19"/>
  <c r="E51" i="19"/>
  <c r="U51" i="19" s="1"/>
  <c r="U50" i="19"/>
  <c r="T50" i="19"/>
  <c r="S50" i="19"/>
  <c r="R50" i="19"/>
  <c r="Q50" i="19"/>
  <c r="P50" i="19"/>
  <c r="E50" i="19"/>
  <c r="S49" i="19"/>
  <c r="R49" i="19"/>
  <c r="Q49" i="19"/>
  <c r="P49" i="19"/>
  <c r="E49" i="19"/>
  <c r="U49" i="19" s="1"/>
  <c r="S48" i="19"/>
  <c r="R48" i="19"/>
  <c r="Q48" i="19"/>
  <c r="P48" i="19"/>
  <c r="E48" i="19"/>
  <c r="U48" i="19" s="1"/>
  <c r="S47" i="19"/>
  <c r="R47" i="19"/>
  <c r="Q47" i="19"/>
  <c r="P47" i="19"/>
  <c r="E47" i="19"/>
  <c r="T46" i="19"/>
  <c r="S46" i="19"/>
  <c r="R46" i="19"/>
  <c r="Q46" i="19"/>
  <c r="P46" i="19"/>
  <c r="E46" i="19"/>
  <c r="S45" i="19"/>
  <c r="R45" i="19"/>
  <c r="Q45" i="19"/>
  <c r="P45" i="19"/>
  <c r="E45" i="19"/>
  <c r="U45" i="19" s="1"/>
  <c r="S44" i="19"/>
  <c r="S42" i="19"/>
  <c r="R42" i="19"/>
  <c r="Q42" i="19"/>
  <c r="P42" i="19"/>
  <c r="E42" i="19"/>
  <c r="U42" i="19" s="1"/>
  <c r="S41" i="19"/>
  <c r="R41" i="19"/>
  <c r="Q41" i="19"/>
  <c r="P41" i="19"/>
  <c r="E41" i="19"/>
  <c r="U41" i="19" s="1"/>
  <c r="T40" i="19"/>
  <c r="S40" i="19"/>
  <c r="R40" i="19"/>
  <c r="Q40" i="19"/>
  <c r="P40" i="19"/>
  <c r="E40" i="19"/>
  <c r="U40" i="19" s="1"/>
  <c r="S39" i="19"/>
  <c r="R39" i="19"/>
  <c r="Q39" i="19"/>
  <c r="P39" i="19"/>
  <c r="E39" i="19"/>
  <c r="S38" i="19"/>
  <c r="R38" i="19"/>
  <c r="Q38" i="19"/>
  <c r="P38" i="19"/>
  <c r="E38" i="19"/>
  <c r="U38" i="19" s="1"/>
  <c r="U37" i="19"/>
  <c r="S37" i="19"/>
  <c r="R37" i="19"/>
  <c r="Q37" i="19"/>
  <c r="P37" i="19"/>
  <c r="T37" i="19" s="1"/>
  <c r="E37" i="19"/>
  <c r="T36" i="19"/>
  <c r="S36" i="19"/>
  <c r="R36" i="19"/>
  <c r="Q36" i="19"/>
  <c r="P36" i="19"/>
  <c r="E36" i="19"/>
  <c r="U36" i="19" s="1"/>
  <c r="S35" i="19"/>
  <c r="R35" i="19"/>
  <c r="Q35" i="19"/>
  <c r="P35" i="19"/>
  <c r="E35" i="19"/>
  <c r="U34" i="19"/>
  <c r="T34" i="19"/>
  <c r="S34" i="19"/>
  <c r="R34" i="19"/>
  <c r="Q34" i="19"/>
  <c r="P34" i="19"/>
  <c r="E34" i="19"/>
  <c r="T33" i="19"/>
  <c r="S33" i="19"/>
  <c r="R33" i="19"/>
  <c r="Q33" i="19"/>
  <c r="P33" i="19"/>
  <c r="E33" i="19"/>
  <c r="S32" i="19"/>
  <c r="R32" i="19"/>
  <c r="Q32" i="19"/>
  <c r="P32" i="19"/>
  <c r="E32" i="19"/>
  <c r="U32" i="19" s="1"/>
  <c r="S31" i="19"/>
  <c r="R31" i="19"/>
  <c r="Q31" i="19"/>
  <c r="P31" i="19"/>
  <c r="E31" i="19"/>
  <c r="U31" i="19" s="1"/>
  <c r="T30" i="19"/>
  <c r="S30" i="19"/>
  <c r="R30" i="19"/>
  <c r="Q30" i="19"/>
  <c r="P30" i="19"/>
  <c r="E30" i="19"/>
  <c r="U30" i="19" s="1"/>
  <c r="T29" i="19"/>
  <c r="S29" i="19"/>
  <c r="R29" i="19"/>
  <c r="Q29" i="19"/>
  <c r="P29" i="19"/>
  <c r="E29" i="19"/>
  <c r="U29" i="19" s="1"/>
  <c r="S27" i="19"/>
  <c r="R27" i="19"/>
  <c r="Q27" i="19"/>
  <c r="P27" i="19"/>
  <c r="E27" i="19"/>
  <c r="S26" i="19"/>
  <c r="R26" i="19"/>
  <c r="Q26" i="19"/>
  <c r="P26" i="19"/>
  <c r="E26" i="19"/>
  <c r="S25" i="19"/>
  <c r="R25" i="19"/>
  <c r="Q25" i="19"/>
  <c r="P25" i="19"/>
  <c r="E25" i="19"/>
  <c r="T24" i="19"/>
  <c r="S24" i="19"/>
  <c r="R24" i="19"/>
  <c r="Q24" i="19"/>
  <c r="P24" i="19"/>
  <c r="E24" i="19"/>
  <c r="U24" i="19" s="1"/>
  <c r="S23" i="19"/>
  <c r="R23" i="19"/>
  <c r="Q23" i="19"/>
  <c r="P23" i="19"/>
  <c r="E23" i="19"/>
  <c r="U23" i="19" s="1"/>
  <c r="S22" i="19"/>
  <c r="R22" i="19"/>
  <c r="Q22" i="19"/>
  <c r="P22" i="19"/>
  <c r="E22" i="19"/>
  <c r="U22" i="19" s="1"/>
  <c r="T21" i="19"/>
  <c r="S21" i="19"/>
  <c r="R21" i="19"/>
  <c r="Q21" i="19"/>
  <c r="P21" i="19"/>
  <c r="E21" i="19"/>
  <c r="U21" i="19" s="1"/>
  <c r="U20" i="19"/>
  <c r="S20" i="19"/>
  <c r="R20" i="19"/>
  <c r="Q20" i="19"/>
  <c r="P20" i="19"/>
  <c r="E20" i="19"/>
  <c r="S19" i="19"/>
  <c r="R19" i="19"/>
  <c r="Q19" i="19"/>
  <c r="P19" i="19"/>
  <c r="E19" i="19"/>
  <c r="S18" i="19"/>
  <c r="R18" i="19"/>
  <c r="Q18" i="19"/>
  <c r="P18" i="19"/>
  <c r="E18" i="19"/>
  <c r="U18" i="19" s="1"/>
  <c r="U17" i="19"/>
  <c r="S17" i="19"/>
  <c r="R17" i="19"/>
  <c r="Q17" i="19"/>
  <c r="P17" i="19"/>
  <c r="E17" i="19"/>
  <c r="T17" i="19" s="1"/>
  <c r="S16" i="19"/>
  <c r="R16" i="19"/>
  <c r="Q16" i="19"/>
  <c r="P16" i="19"/>
  <c r="E16" i="19"/>
  <c r="S15" i="19"/>
  <c r="R15" i="19"/>
  <c r="Q15" i="19"/>
  <c r="P15" i="19"/>
  <c r="E15" i="19"/>
  <c r="U15" i="19" s="1"/>
  <c r="T14" i="19"/>
  <c r="S14" i="19"/>
  <c r="R14" i="19"/>
  <c r="Q14" i="19"/>
  <c r="P14" i="19"/>
  <c r="E14" i="19"/>
  <c r="U14" i="19" s="1"/>
  <c r="S13" i="19"/>
  <c r="R13" i="19"/>
  <c r="Q13" i="19"/>
  <c r="P13" i="19"/>
  <c r="T13" i="19" s="1"/>
  <c r="E13" i="19"/>
  <c r="U12" i="19"/>
  <c r="S12" i="19"/>
  <c r="R12" i="19"/>
  <c r="Q12" i="19"/>
  <c r="P12" i="19"/>
  <c r="E12" i="19"/>
  <c r="T12" i="19" s="1"/>
  <c r="S11" i="19"/>
  <c r="R11" i="19"/>
  <c r="Q11" i="19"/>
  <c r="P11" i="19"/>
  <c r="E11" i="19"/>
  <c r="T11" i="19" s="1"/>
  <c r="T10" i="19"/>
  <c r="S10" i="19"/>
  <c r="R10" i="19"/>
  <c r="Q10" i="19"/>
  <c r="P10" i="19"/>
  <c r="E10" i="19"/>
  <c r="S9" i="19"/>
  <c r="S64" i="18"/>
  <c r="R64" i="18"/>
  <c r="Q64" i="18"/>
  <c r="P64" i="18"/>
  <c r="E64" i="18"/>
  <c r="U64" i="18" s="1"/>
  <c r="S63" i="18"/>
  <c r="R63" i="18"/>
  <c r="Q63" i="18"/>
  <c r="P63" i="18"/>
  <c r="E63" i="18"/>
  <c r="U63" i="18" s="1"/>
  <c r="S62" i="18"/>
  <c r="S60" i="18"/>
  <c r="R60" i="18"/>
  <c r="Q60" i="18"/>
  <c r="P60" i="18"/>
  <c r="E60" i="18"/>
  <c r="S59" i="18"/>
  <c r="R59" i="18"/>
  <c r="Q59" i="18"/>
  <c r="P59" i="18"/>
  <c r="E59" i="18"/>
  <c r="U59" i="18" s="1"/>
  <c r="T58" i="18"/>
  <c r="S58" i="18"/>
  <c r="R58" i="18"/>
  <c r="Q58" i="18"/>
  <c r="P58" i="18"/>
  <c r="E58" i="18"/>
  <c r="U58" i="18" s="1"/>
  <c r="S57" i="18"/>
  <c r="R57" i="18"/>
  <c r="Q57" i="18"/>
  <c r="P57" i="18"/>
  <c r="E57" i="18"/>
  <c r="U57" i="18" s="1"/>
  <c r="U55" i="18"/>
  <c r="T55" i="18"/>
  <c r="S55" i="18"/>
  <c r="R55" i="18"/>
  <c r="Q55" i="18"/>
  <c r="P55" i="18"/>
  <c r="E55" i="18"/>
  <c r="S54" i="18"/>
  <c r="R54" i="18"/>
  <c r="Q54" i="18"/>
  <c r="P54" i="18"/>
  <c r="E54" i="18"/>
  <c r="S53" i="18"/>
  <c r="R53" i="18"/>
  <c r="Q53" i="18"/>
  <c r="P53" i="18"/>
  <c r="E53" i="18"/>
  <c r="S52" i="18"/>
  <c r="R52" i="18"/>
  <c r="Q52" i="18"/>
  <c r="P52" i="18"/>
  <c r="E52" i="18"/>
  <c r="S51" i="18"/>
  <c r="R51" i="18"/>
  <c r="Q51" i="18"/>
  <c r="P51" i="18"/>
  <c r="E51" i="18"/>
  <c r="S50" i="18"/>
  <c r="R50" i="18"/>
  <c r="Q50" i="18"/>
  <c r="P50" i="18"/>
  <c r="E50" i="18"/>
  <c r="U50" i="18" s="1"/>
  <c r="U49" i="18"/>
  <c r="S49" i="18"/>
  <c r="R49" i="18"/>
  <c r="Q49" i="18"/>
  <c r="P49" i="18"/>
  <c r="E49" i="18"/>
  <c r="T49" i="18" s="1"/>
  <c r="S48" i="18"/>
  <c r="R48" i="18"/>
  <c r="Q48" i="18"/>
  <c r="P48" i="18"/>
  <c r="E48" i="18"/>
  <c r="U48" i="18" s="1"/>
  <c r="U47" i="18"/>
  <c r="T47" i="18"/>
  <c r="S47" i="18"/>
  <c r="R47" i="18"/>
  <c r="Q47" i="18"/>
  <c r="P47" i="18"/>
  <c r="E47" i="18"/>
  <c r="S46" i="18"/>
  <c r="R46" i="18"/>
  <c r="Q46" i="18"/>
  <c r="P46" i="18"/>
  <c r="E46" i="18"/>
  <c r="U46" i="18" s="1"/>
  <c r="S45" i="18"/>
  <c r="R45" i="18"/>
  <c r="Q45" i="18"/>
  <c r="P45" i="18"/>
  <c r="E45" i="18"/>
  <c r="T45" i="18" s="1"/>
  <c r="S42" i="18"/>
  <c r="R42" i="18"/>
  <c r="Q42" i="18"/>
  <c r="P42" i="18"/>
  <c r="E42" i="18"/>
  <c r="S41" i="18"/>
  <c r="R41" i="18"/>
  <c r="Q41" i="18"/>
  <c r="P41" i="18"/>
  <c r="E41" i="18"/>
  <c r="U41" i="18" s="1"/>
  <c r="S40" i="18"/>
  <c r="R40" i="18"/>
  <c r="Q40" i="18"/>
  <c r="P40" i="18"/>
  <c r="E40" i="18"/>
  <c r="U40" i="18" s="1"/>
  <c r="S39" i="18"/>
  <c r="R39" i="18"/>
  <c r="Q39" i="18"/>
  <c r="P39" i="18"/>
  <c r="E39" i="18"/>
  <c r="U39" i="18" s="1"/>
  <c r="S38" i="18"/>
  <c r="R38" i="18"/>
  <c r="Q38" i="18"/>
  <c r="P38" i="18"/>
  <c r="E38" i="18"/>
  <c r="T38" i="18" s="1"/>
  <c r="S37" i="18"/>
  <c r="R37" i="18"/>
  <c r="Q37" i="18"/>
  <c r="P37" i="18"/>
  <c r="E37" i="18"/>
  <c r="U37" i="18" s="1"/>
  <c r="S36" i="18"/>
  <c r="R36" i="18"/>
  <c r="Q36" i="18"/>
  <c r="P36" i="18"/>
  <c r="E36" i="18"/>
  <c r="T36" i="18" s="1"/>
  <c r="S35" i="18"/>
  <c r="R35" i="18"/>
  <c r="Q35" i="18"/>
  <c r="P35" i="18"/>
  <c r="E35" i="18"/>
  <c r="S34" i="18"/>
  <c r="R34" i="18"/>
  <c r="Q34" i="18"/>
  <c r="P34" i="18"/>
  <c r="E34" i="18"/>
  <c r="S33" i="18"/>
  <c r="R33" i="18"/>
  <c r="Q33" i="18"/>
  <c r="P33" i="18"/>
  <c r="E33" i="18"/>
  <c r="U33" i="18" s="1"/>
  <c r="S32" i="18"/>
  <c r="R32" i="18"/>
  <c r="Q32" i="18"/>
  <c r="P32" i="18"/>
  <c r="E32" i="18"/>
  <c r="U32" i="18" s="1"/>
  <c r="S31" i="18"/>
  <c r="R31" i="18"/>
  <c r="Q31" i="18"/>
  <c r="P31" i="18"/>
  <c r="E31" i="18"/>
  <c r="U31" i="18" s="1"/>
  <c r="S30" i="18"/>
  <c r="R30" i="18"/>
  <c r="Q30" i="18"/>
  <c r="P30" i="18"/>
  <c r="E30" i="18"/>
  <c r="S29" i="18"/>
  <c r="R29" i="18"/>
  <c r="Q29" i="18"/>
  <c r="P29" i="18"/>
  <c r="E29" i="18"/>
  <c r="T29" i="18" s="1"/>
  <c r="S27" i="18"/>
  <c r="R27" i="18"/>
  <c r="Q27" i="18"/>
  <c r="P27" i="18"/>
  <c r="E27" i="18"/>
  <c r="S26" i="18"/>
  <c r="R26" i="18"/>
  <c r="Q26" i="18"/>
  <c r="P26" i="18"/>
  <c r="E26" i="18"/>
  <c r="U26" i="18" s="1"/>
  <c r="S25" i="18"/>
  <c r="R25" i="18"/>
  <c r="Q25" i="18"/>
  <c r="P25" i="18"/>
  <c r="E25" i="18"/>
  <c r="U24" i="18"/>
  <c r="S24" i="18"/>
  <c r="R24" i="18"/>
  <c r="Q24" i="18"/>
  <c r="P24" i="18"/>
  <c r="E24" i="18"/>
  <c r="T24" i="18" s="1"/>
  <c r="T23" i="18"/>
  <c r="S23" i="18"/>
  <c r="R23" i="18"/>
  <c r="Q23" i="18"/>
  <c r="P23" i="18"/>
  <c r="E23" i="18"/>
  <c r="U23" i="18" s="1"/>
  <c r="S22" i="18"/>
  <c r="R22" i="18"/>
  <c r="Q22" i="18"/>
  <c r="P22" i="18"/>
  <c r="E22" i="18"/>
  <c r="T21" i="18"/>
  <c r="S21" i="18"/>
  <c r="R21" i="18"/>
  <c r="Q21" i="18"/>
  <c r="P21" i="18"/>
  <c r="E21" i="18"/>
  <c r="U21" i="18" s="1"/>
  <c r="S20" i="18"/>
  <c r="R20" i="18"/>
  <c r="Q20" i="18"/>
  <c r="U20" i="18" s="1"/>
  <c r="P20" i="18"/>
  <c r="T20" i="18" s="1"/>
  <c r="E20" i="18"/>
  <c r="U19" i="18"/>
  <c r="T19" i="18"/>
  <c r="S19" i="18"/>
  <c r="R19" i="18"/>
  <c r="Q19" i="18"/>
  <c r="P19" i="18"/>
  <c r="E19" i="18"/>
  <c r="S18" i="18"/>
  <c r="R18" i="18"/>
  <c r="Q18" i="18"/>
  <c r="P18" i="18"/>
  <c r="E18" i="18"/>
  <c r="U17" i="18"/>
  <c r="S17" i="18"/>
  <c r="R17" i="18"/>
  <c r="Q17" i="18"/>
  <c r="P17" i="18"/>
  <c r="E17" i="18"/>
  <c r="T17" i="18" s="1"/>
  <c r="S16" i="18"/>
  <c r="R16" i="18"/>
  <c r="Q16" i="18"/>
  <c r="P16" i="18"/>
  <c r="E16" i="18"/>
  <c r="S15" i="18"/>
  <c r="R15" i="18"/>
  <c r="Q15" i="18"/>
  <c r="P15" i="18"/>
  <c r="E15" i="18"/>
  <c r="U15" i="18" s="1"/>
  <c r="S14" i="18"/>
  <c r="R14" i="18"/>
  <c r="Q14" i="18"/>
  <c r="P14" i="18"/>
  <c r="E14" i="18"/>
  <c r="U13" i="18"/>
  <c r="S13" i="18"/>
  <c r="R13" i="18"/>
  <c r="Q13" i="18"/>
  <c r="P13" i="18"/>
  <c r="E13" i="18"/>
  <c r="T13" i="18" s="1"/>
  <c r="U12" i="18"/>
  <c r="S12" i="18"/>
  <c r="R12" i="18"/>
  <c r="Q12" i="18"/>
  <c r="P12" i="18"/>
  <c r="E12" i="18"/>
  <c r="T12" i="18" s="1"/>
  <c r="S11" i="18"/>
  <c r="R11" i="18"/>
  <c r="Q11" i="18"/>
  <c r="P11" i="18"/>
  <c r="E11" i="18"/>
  <c r="U11" i="18" s="1"/>
  <c r="S10" i="18"/>
  <c r="R10" i="18"/>
  <c r="Q10" i="18"/>
  <c r="P10" i="18"/>
  <c r="E10" i="18"/>
  <c r="T10" i="18" s="1"/>
  <c r="T64" i="17"/>
  <c r="S64" i="17"/>
  <c r="R64" i="17"/>
  <c r="Q64" i="17"/>
  <c r="P64" i="17"/>
  <c r="E64" i="17"/>
  <c r="U64" i="17" s="1"/>
  <c r="U63" i="17"/>
  <c r="S63" i="17"/>
  <c r="R63" i="17"/>
  <c r="Q63" i="17"/>
  <c r="P63" i="17"/>
  <c r="E63" i="17"/>
  <c r="S60" i="17"/>
  <c r="R60" i="17"/>
  <c r="Q60" i="17"/>
  <c r="P60" i="17"/>
  <c r="E60" i="17"/>
  <c r="T60" i="17" s="1"/>
  <c r="S59" i="17"/>
  <c r="R59" i="17"/>
  <c r="Q59" i="17"/>
  <c r="P59" i="17"/>
  <c r="E59" i="17"/>
  <c r="U59" i="17" s="1"/>
  <c r="U58" i="17"/>
  <c r="S58" i="17"/>
  <c r="R58" i="17"/>
  <c r="Q58" i="17"/>
  <c r="P58" i="17"/>
  <c r="E58" i="17"/>
  <c r="T58" i="17" s="1"/>
  <c r="S57" i="17"/>
  <c r="R57" i="17"/>
  <c r="Q57" i="17"/>
  <c r="P57" i="17"/>
  <c r="E57" i="17"/>
  <c r="S55" i="17"/>
  <c r="R55" i="17"/>
  <c r="Q55" i="17"/>
  <c r="P55" i="17"/>
  <c r="E55" i="17"/>
  <c r="U54" i="17"/>
  <c r="S54" i="17"/>
  <c r="R54" i="17"/>
  <c r="Q54" i="17"/>
  <c r="P54" i="17"/>
  <c r="E54" i="17"/>
  <c r="T54" i="17" s="1"/>
  <c r="U53" i="17"/>
  <c r="T53" i="17"/>
  <c r="S53" i="17"/>
  <c r="R53" i="17"/>
  <c r="Q53" i="17"/>
  <c r="P53" i="17"/>
  <c r="E53" i="17"/>
  <c r="S52" i="17"/>
  <c r="R52" i="17"/>
  <c r="Q52" i="17"/>
  <c r="P52" i="17"/>
  <c r="E52" i="17"/>
  <c r="S51" i="17"/>
  <c r="R51" i="17"/>
  <c r="Q51" i="17"/>
  <c r="P51" i="17"/>
  <c r="E51" i="17"/>
  <c r="S50" i="17"/>
  <c r="R50" i="17"/>
  <c r="Q50" i="17"/>
  <c r="P50" i="17"/>
  <c r="E50" i="17"/>
  <c r="T49" i="17"/>
  <c r="S49" i="17"/>
  <c r="R49" i="17"/>
  <c r="Q49" i="17"/>
  <c r="P49" i="17"/>
  <c r="E49" i="17"/>
  <c r="U49" i="17" s="1"/>
  <c r="S48" i="17"/>
  <c r="R48" i="17"/>
  <c r="Q48" i="17"/>
  <c r="P48" i="17"/>
  <c r="E48" i="17"/>
  <c r="T48" i="17" s="1"/>
  <c r="S47" i="17"/>
  <c r="R47" i="17"/>
  <c r="Q47" i="17"/>
  <c r="P47" i="17"/>
  <c r="E47" i="17"/>
  <c r="U47" i="17" s="1"/>
  <c r="S46" i="17"/>
  <c r="R46" i="17"/>
  <c r="Q46" i="17"/>
  <c r="P46" i="17"/>
  <c r="E46" i="17"/>
  <c r="U45" i="17"/>
  <c r="T45" i="17"/>
  <c r="S45" i="17"/>
  <c r="R45" i="17"/>
  <c r="Q45" i="17"/>
  <c r="P45" i="17"/>
  <c r="E45" i="17"/>
  <c r="S42" i="17"/>
  <c r="R42" i="17"/>
  <c r="Q42" i="17"/>
  <c r="P42" i="17"/>
  <c r="E42" i="17"/>
  <c r="T42" i="17" s="1"/>
  <c r="S41" i="17"/>
  <c r="R41" i="17"/>
  <c r="Q41" i="17"/>
  <c r="P41" i="17"/>
  <c r="E41" i="17"/>
  <c r="T41" i="17" s="1"/>
  <c r="S40" i="17"/>
  <c r="R40" i="17"/>
  <c r="Q40" i="17"/>
  <c r="P40" i="17"/>
  <c r="E40" i="17"/>
  <c r="U40" i="17" s="1"/>
  <c r="S39" i="17"/>
  <c r="R39" i="17"/>
  <c r="Q39" i="17"/>
  <c r="P39" i="17"/>
  <c r="E39" i="17"/>
  <c r="S38" i="17"/>
  <c r="R38" i="17"/>
  <c r="Q38" i="17"/>
  <c r="P38" i="17"/>
  <c r="E38" i="17"/>
  <c r="U37" i="17"/>
  <c r="S37" i="17"/>
  <c r="R37" i="17"/>
  <c r="Q37" i="17"/>
  <c r="P37" i="17"/>
  <c r="E37" i="17"/>
  <c r="T37" i="17" s="1"/>
  <c r="S36" i="17"/>
  <c r="R36" i="17"/>
  <c r="Q36" i="17"/>
  <c r="P36" i="17"/>
  <c r="E36" i="17"/>
  <c r="T35" i="17"/>
  <c r="S35" i="17"/>
  <c r="R35" i="17"/>
  <c r="Q35" i="17"/>
  <c r="P35" i="17"/>
  <c r="E35" i="17"/>
  <c r="U35" i="17" s="1"/>
  <c r="S34" i="17"/>
  <c r="R34" i="17"/>
  <c r="Q34" i="17"/>
  <c r="P34" i="17"/>
  <c r="E34" i="17"/>
  <c r="S33" i="17"/>
  <c r="R33" i="17"/>
  <c r="Q33" i="17"/>
  <c r="P33" i="17"/>
  <c r="E33" i="17"/>
  <c r="S32" i="17"/>
  <c r="R32" i="17"/>
  <c r="Q32" i="17"/>
  <c r="P32" i="17"/>
  <c r="E32" i="17"/>
  <c r="U31" i="17"/>
  <c r="T31" i="17"/>
  <c r="S31" i="17"/>
  <c r="R31" i="17"/>
  <c r="Q31" i="17"/>
  <c r="P31" i="17"/>
  <c r="E31" i="17"/>
  <c r="S30" i="17"/>
  <c r="R30" i="17"/>
  <c r="Q30" i="17"/>
  <c r="P30" i="17"/>
  <c r="E30" i="17"/>
  <c r="S29" i="17"/>
  <c r="R29" i="17"/>
  <c r="Q29" i="17"/>
  <c r="P29" i="17"/>
  <c r="E29" i="17"/>
  <c r="U29" i="17" s="1"/>
  <c r="S27" i="17"/>
  <c r="R27" i="17"/>
  <c r="Q27" i="17"/>
  <c r="P27" i="17"/>
  <c r="E27" i="17"/>
  <c r="U26" i="17"/>
  <c r="S26" i="17"/>
  <c r="R26" i="17"/>
  <c r="Q26" i="17"/>
  <c r="P26" i="17"/>
  <c r="E26" i="17"/>
  <c r="T26" i="17" s="1"/>
  <c r="S25" i="17"/>
  <c r="R25" i="17"/>
  <c r="Q25" i="17"/>
  <c r="P25" i="17"/>
  <c r="E25" i="17"/>
  <c r="T25" i="17" s="1"/>
  <c r="S24" i="17"/>
  <c r="R24" i="17"/>
  <c r="Q24" i="17"/>
  <c r="P24" i="17"/>
  <c r="E24" i="17"/>
  <c r="S23" i="17"/>
  <c r="R23" i="17"/>
  <c r="Q23" i="17"/>
  <c r="P23" i="17"/>
  <c r="E23" i="17"/>
  <c r="U23" i="17" s="1"/>
  <c r="S22" i="17"/>
  <c r="R22" i="17"/>
  <c r="Q22" i="17"/>
  <c r="P22" i="17"/>
  <c r="E22" i="17"/>
  <c r="U22" i="17" s="1"/>
  <c r="T21" i="17"/>
  <c r="S21" i="17"/>
  <c r="R21" i="17"/>
  <c r="Q21" i="17"/>
  <c r="P21" i="17"/>
  <c r="E21" i="17"/>
  <c r="U21" i="17" s="1"/>
  <c r="U20" i="17"/>
  <c r="S20" i="17"/>
  <c r="R20" i="17"/>
  <c r="Q20" i="17"/>
  <c r="P20" i="17"/>
  <c r="E20" i="17"/>
  <c r="T20" i="17" s="1"/>
  <c r="T19" i="17"/>
  <c r="S19" i="17"/>
  <c r="R19" i="17"/>
  <c r="Q19" i="17"/>
  <c r="P19" i="17"/>
  <c r="E19" i="17"/>
  <c r="U19" i="17" s="1"/>
  <c r="S18" i="17"/>
  <c r="R18" i="17"/>
  <c r="Q18" i="17"/>
  <c r="P18" i="17"/>
  <c r="E18" i="17"/>
  <c r="T17" i="17"/>
  <c r="S17" i="17"/>
  <c r="R17" i="17"/>
  <c r="Q17" i="17"/>
  <c r="P17" i="17"/>
  <c r="E17" i="17"/>
  <c r="U17" i="17" s="1"/>
  <c r="S16" i="17"/>
  <c r="R16" i="17"/>
  <c r="Q16" i="17"/>
  <c r="P16" i="17"/>
  <c r="E16" i="17"/>
  <c r="U16" i="17" s="1"/>
  <c r="S15" i="17"/>
  <c r="R15" i="17"/>
  <c r="Q15" i="17"/>
  <c r="P15" i="17"/>
  <c r="E15" i="17"/>
  <c r="T15" i="17" s="1"/>
  <c r="S14" i="17"/>
  <c r="R14" i="17"/>
  <c r="Q14" i="17"/>
  <c r="P14" i="17"/>
  <c r="E14" i="17"/>
  <c r="S13" i="17"/>
  <c r="R13" i="17"/>
  <c r="Q13" i="17"/>
  <c r="P13" i="17"/>
  <c r="T13" i="17" s="1"/>
  <c r="E13" i="17"/>
  <c r="S12" i="17"/>
  <c r="R12" i="17"/>
  <c r="Q12" i="17"/>
  <c r="P12" i="17"/>
  <c r="E12" i="17"/>
  <c r="U12" i="17" s="1"/>
  <c r="S11" i="17"/>
  <c r="R11" i="17"/>
  <c r="Q11" i="17"/>
  <c r="P11" i="17"/>
  <c r="E11" i="17"/>
  <c r="S10" i="17"/>
  <c r="R10" i="17"/>
  <c r="Q10" i="17"/>
  <c r="P10" i="17"/>
  <c r="E10" i="17"/>
  <c r="S64" i="16"/>
  <c r="R64" i="16"/>
  <c r="Q64" i="16"/>
  <c r="P64" i="16"/>
  <c r="E64" i="16"/>
  <c r="U64" i="16" s="1"/>
  <c r="S63" i="16"/>
  <c r="R63" i="16"/>
  <c r="Q63" i="16"/>
  <c r="Q62" i="16" s="1"/>
  <c r="P63" i="16"/>
  <c r="E63" i="16"/>
  <c r="U63" i="16" s="1"/>
  <c r="S60" i="16"/>
  <c r="R60" i="16"/>
  <c r="Q60" i="16"/>
  <c r="P60" i="16"/>
  <c r="E60" i="16"/>
  <c r="U59" i="16"/>
  <c r="T59" i="16"/>
  <c r="S59" i="16"/>
  <c r="R59" i="16"/>
  <c r="Q59" i="16"/>
  <c r="P59" i="16"/>
  <c r="E59" i="16"/>
  <c r="S58" i="16"/>
  <c r="R58" i="16"/>
  <c r="Q58" i="16"/>
  <c r="P58" i="16"/>
  <c r="E58" i="16"/>
  <c r="U58" i="16" s="1"/>
  <c r="T57" i="16"/>
  <c r="S57" i="16"/>
  <c r="R57" i="16"/>
  <c r="Q57" i="16"/>
  <c r="P57" i="16"/>
  <c r="E57" i="16"/>
  <c r="U57" i="16" s="1"/>
  <c r="S55" i="16"/>
  <c r="R55" i="16"/>
  <c r="Q55" i="16"/>
  <c r="P55" i="16"/>
  <c r="E55" i="16"/>
  <c r="U54" i="16"/>
  <c r="S54" i="16"/>
  <c r="R54" i="16"/>
  <c r="Q54" i="16"/>
  <c r="P54" i="16"/>
  <c r="E54" i="16"/>
  <c r="T54" i="16" s="1"/>
  <c r="U53" i="16"/>
  <c r="T53" i="16"/>
  <c r="S53" i="16"/>
  <c r="R53" i="16"/>
  <c r="Q53" i="16"/>
  <c r="P53" i="16"/>
  <c r="E53" i="16"/>
  <c r="S52" i="16"/>
  <c r="R52" i="16"/>
  <c r="Q52" i="16"/>
  <c r="P52" i="16"/>
  <c r="E52" i="16"/>
  <c r="T52" i="16" s="1"/>
  <c r="S51" i="16"/>
  <c r="R51" i="16"/>
  <c r="Q51" i="16"/>
  <c r="P51" i="16"/>
  <c r="E51" i="16"/>
  <c r="S50" i="16"/>
  <c r="R50" i="16"/>
  <c r="Q50" i="16"/>
  <c r="P50" i="16"/>
  <c r="E50" i="16"/>
  <c r="S49" i="16"/>
  <c r="R49" i="16"/>
  <c r="Q49" i="16"/>
  <c r="P49" i="16"/>
  <c r="E49" i="16"/>
  <c r="U49" i="16" s="1"/>
  <c r="U48" i="16"/>
  <c r="S48" i="16"/>
  <c r="R48" i="16"/>
  <c r="Q48" i="16"/>
  <c r="P48" i="16"/>
  <c r="E48" i="16"/>
  <c r="T48" i="16" s="1"/>
  <c r="S47" i="16"/>
  <c r="R47" i="16"/>
  <c r="Q47" i="16"/>
  <c r="P47" i="16"/>
  <c r="E47" i="16"/>
  <c r="S46" i="16"/>
  <c r="R46" i="16"/>
  <c r="Q46" i="16"/>
  <c r="P46" i="16"/>
  <c r="E46" i="16"/>
  <c r="T46" i="16" s="1"/>
  <c r="U45" i="16"/>
  <c r="T45" i="16"/>
  <c r="S45" i="16"/>
  <c r="R45" i="16"/>
  <c r="Q45" i="16"/>
  <c r="P45" i="16"/>
  <c r="E45" i="16"/>
  <c r="S42" i="16"/>
  <c r="R42" i="16"/>
  <c r="Q42" i="16"/>
  <c r="P42" i="16"/>
  <c r="E42" i="16"/>
  <c r="U41" i="16"/>
  <c r="S41" i="16"/>
  <c r="R41" i="16"/>
  <c r="Q41" i="16"/>
  <c r="P41" i="16"/>
  <c r="E41" i="16"/>
  <c r="T41" i="16" s="1"/>
  <c r="S40" i="16"/>
  <c r="R40" i="16"/>
  <c r="Q40" i="16"/>
  <c r="P40" i="16"/>
  <c r="E40" i="16"/>
  <c r="T40" i="16" s="1"/>
  <c r="T39" i="16"/>
  <c r="S39" i="16"/>
  <c r="R39" i="16"/>
  <c r="Q39" i="16"/>
  <c r="P39" i="16"/>
  <c r="E39" i="16"/>
  <c r="U39" i="16" s="1"/>
  <c r="S38" i="16"/>
  <c r="R38" i="16"/>
  <c r="Q38" i="16"/>
  <c r="P38" i="16"/>
  <c r="E38" i="16"/>
  <c r="T37" i="16"/>
  <c r="S37" i="16"/>
  <c r="R37" i="16"/>
  <c r="Q37" i="16"/>
  <c r="P37" i="16"/>
  <c r="E37" i="16"/>
  <c r="U37" i="16" s="1"/>
  <c r="S36" i="16"/>
  <c r="R36" i="16"/>
  <c r="Q36" i="16"/>
  <c r="P36" i="16"/>
  <c r="E36" i="16"/>
  <c r="T36" i="16" s="1"/>
  <c r="S35" i="16"/>
  <c r="R35" i="16"/>
  <c r="Q35" i="16"/>
  <c r="P35" i="16"/>
  <c r="E35" i="16"/>
  <c r="U35" i="16" s="1"/>
  <c r="S34" i="16"/>
  <c r="R34" i="16"/>
  <c r="Q34" i="16"/>
  <c r="P34" i="16"/>
  <c r="E34" i="16"/>
  <c r="U33" i="16"/>
  <c r="S33" i="16"/>
  <c r="R33" i="16"/>
  <c r="Q33" i="16"/>
  <c r="P33" i="16"/>
  <c r="E33" i="16"/>
  <c r="S32" i="16"/>
  <c r="R32" i="16"/>
  <c r="Q32" i="16"/>
  <c r="P32" i="16"/>
  <c r="E32" i="16"/>
  <c r="T31" i="16"/>
  <c r="S31" i="16"/>
  <c r="R31" i="16"/>
  <c r="Q31" i="16"/>
  <c r="P31" i="16"/>
  <c r="E31" i="16"/>
  <c r="U31" i="16" s="1"/>
  <c r="S30" i="16"/>
  <c r="R30" i="16"/>
  <c r="Q30" i="16"/>
  <c r="P30" i="16"/>
  <c r="E30" i="16"/>
  <c r="T30" i="16" s="1"/>
  <c r="T29" i="16"/>
  <c r="S29" i="16"/>
  <c r="R29" i="16"/>
  <c r="Q29" i="16"/>
  <c r="P29" i="16"/>
  <c r="E29" i="16"/>
  <c r="S27" i="16"/>
  <c r="R27" i="16"/>
  <c r="Q27" i="16"/>
  <c r="P27" i="16"/>
  <c r="E27" i="16"/>
  <c r="T26" i="16"/>
  <c r="S26" i="16"/>
  <c r="R26" i="16"/>
  <c r="Q26" i="16"/>
  <c r="P26" i="16"/>
  <c r="E26" i="16"/>
  <c r="U26" i="16" s="1"/>
  <c r="S25" i="16"/>
  <c r="R25" i="16"/>
  <c r="Q25" i="16"/>
  <c r="P25" i="16"/>
  <c r="E25" i="16"/>
  <c r="T25" i="16" s="1"/>
  <c r="T24" i="16"/>
  <c r="S24" i="16"/>
  <c r="R24" i="16"/>
  <c r="Q24" i="16"/>
  <c r="P24" i="16"/>
  <c r="E24" i="16"/>
  <c r="U24" i="16" s="1"/>
  <c r="S23" i="16"/>
  <c r="R23" i="16"/>
  <c r="Q23" i="16"/>
  <c r="P23" i="16"/>
  <c r="E23" i="16"/>
  <c r="U22" i="16"/>
  <c r="S22" i="16"/>
  <c r="R22" i="16"/>
  <c r="Q22" i="16"/>
  <c r="P22" i="16"/>
  <c r="E22" i="16"/>
  <c r="T22" i="16" s="1"/>
  <c r="U21" i="16"/>
  <c r="S21" i="16"/>
  <c r="R21" i="16"/>
  <c r="Q21" i="16"/>
  <c r="P21" i="16"/>
  <c r="E21" i="16"/>
  <c r="T21" i="16" s="1"/>
  <c r="T20" i="16"/>
  <c r="S20" i="16"/>
  <c r="R20" i="16"/>
  <c r="Q20" i="16"/>
  <c r="P20" i="16"/>
  <c r="E20" i="16"/>
  <c r="U19" i="16"/>
  <c r="S19" i="16"/>
  <c r="R19" i="16"/>
  <c r="Q19" i="16"/>
  <c r="P19" i="16"/>
  <c r="E19" i="16"/>
  <c r="T19" i="16" s="1"/>
  <c r="S18" i="16"/>
  <c r="R18" i="16"/>
  <c r="Q18" i="16"/>
  <c r="P18" i="16"/>
  <c r="E18" i="16"/>
  <c r="U18" i="16" s="1"/>
  <c r="S17" i="16"/>
  <c r="R17" i="16"/>
  <c r="Q17" i="16"/>
  <c r="P17" i="16"/>
  <c r="E17" i="16"/>
  <c r="T17" i="16" s="1"/>
  <c r="T16" i="16"/>
  <c r="S16" i="16"/>
  <c r="R16" i="16"/>
  <c r="Q16" i="16"/>
  <c r="P16" i="16"/>
  <c r="E16" i="16"/>
  <c r="U16" i="16" s="1"/>
  <c r="U15" i="16"/>
  <c r="S15" i="16"/>
  <c r="R15" i="16"/>
  <c r="Q15" i="16"/>
  <c r="P15" i="16"/>
  <c r="E15" i="16"/>
  <c r="T15" i="16" s="1"/>
  <c r="S14" i="16"/>
  <c r="R14" i="16"/>
  <c r="Q14" i="16"/>
  <c r="P14" i="16"/>
  <c r="E14" i="16"/>
  <c r="S13" i="16"/>
  <c r="R13" i="16"/>
  <c r="Q13" i="16"/>
  <c r="P13" i="16"/>
  <c r="E13" i="16"/>
  <c r="S12" i="16"/>
  <c r="R12" i="16"/>
  <c r="Q12" i="16"/>
  <c r="P12" i="16"/>
  <c r="E12" i="16"/>
  <c r="S11" i="16"/>
  <c r="R11" i="16"/>
  <c r="Q11" i="16"/>
  <c r="P11" i="16"/>
  <c r="E11" i="16"/>
  <c r="T11" i="16" s="1"/>
  <c r="S10" i="16"/>
  <c r="R10" i="16"/>
  <c r="Q10" i="16"/>
  <c r="P10" i="16"/>
  <c r="E10" i="16"/>
  <c r="T10" i="16" s="1"/>
  <c r="S64" i="15"/>
  <c r="R64" i="15"/>
  <c r="Q64" i="15"/>
  <c r="P64" i="15"/>
  <c r="E64" i="15"/>
  <c r="U64" i="15" s="1"/>
  <c r="S63" i="15"/>
  <c r="R63" i="15"/>
  <c r="Q63" i="15"/>
  <c r="Q62" i="15" s="1"/>
  <c r="P63" i="15"/>
  <c r="E63" i="15"/>
  <c r="T60" i="15"/>
  <c r="S60" i="15"/>
  <c r="R60" i="15"/>
  <c r="Q60" i="15"/>
  <c r="P60" i="15"/>
  <c r="E60" i="15"/>
  <c r="U60" i="15" s="1"/>
  <c r="S59" i="15"/>
  <c r="R59" i="15"/>
  <c r="Q59" i="15"/>
  <c r="P59" i="15"/>
  <c r="E59" i="15"/>
  <c r="T59" i="15" s="1"/>
  <c r="T58" i="15"/>
  <c r="S58" i="15"/>
  <c r="R58" i="15"/>
  <c r="Q58" i="15"/>
  <c r="P58" i="15"/>
  <c r="E58" i="15"/>
  <c r="U58" i="15" s="1"/>
  <c r="S57" i="15"/>
  <c r="R57" i="15"/>
  <c r="Q57" i="15"/>
  <c r="P57" i="15"/>
  <c r="P56" i="15" s="1"/>
  <c r="E57" i="15"/>
  <c r="T55" i="15"/>
  <c r="S55" i="15"/>
  <c r="R55" i="15"/>
  <c r="Q55" i="15"/>
  <c r="P55" i="15"/>
  <c r="E55" i="15"/>
  <c r="U55" i="15" s="1"/>
  <c r="S54" i="15"/>
  <c r="R54" i="15"/>
  <c r="Q54" i="15"/>
  <c r="P54" i="15"/>
  <c r="E54" i="15"/>
  <c r="S53" i="15"/>
  <c r="R53" i="15"/>
  <c r="Q53" i="15"/>
  <c r="P53" i="15"/>
  <c r="E53" i="15"/>
  <c r="S52" i="15"/>
  <c r="R52" i="15"/>
  <c r="Q52" i="15"/>
  <c r="P52" i="15"/>
  <c r="E52" i="15"/>
  <c r="S51" i="15"/>
  <c r="R51" i="15"/>
  <c r="Q51" i="15"/>
  <c r="P51" i="15"/>
  <c r="E51" i="15"/>
  <c r="U51" i="15" s="1"/>
  <c r="S50" i="15"/>
  <c r="R50" i="15"/>
  <c r="Q50" i="15"/>
  <c r="P50" i="15"/>
  <c r="E50" i="15"/>
  <c r="U50" i="15" s="1"/>
  <c r="U49" i="15"/>
  <c r="S49" i="15"/>
  <c r="R49" i="15"/>
  <c r="Q49" i="15"/>
  <c r="P49" i="15"/>
  <c r="E49" i="15"/>
  <c r="T49" i="15" s="1"/>
  <c r="S48" i="15"/>
  <c r="R48" i="15"/>
  <c r="Q48" i="15"/>
  <c r="P48" i="15"/>
  <c r="E48" i="15"/>
  <c r="T47" i="15"/>
  <c r="S47" i="15"/>
  <c r="R47" i="15"/>
  <c r="Q47" i="15"/>
  <c r="P47" i="15"/>
  <c r="E47" i="15"/>
  <c r="U47" i="15" s="1"/>
  <c r="S46" i="15"/>
  <c r="R46" i="15"/>
  <c r="Q46" i="15"/>
  <c r="P46" i="15"/>
  <c r="E46" i="15"/>
  <c r="T45" i="15"/>
  <c r="S45" i="15"/>
  <c r="R45" i="15"/>
  <c r="Q45" i="15"/>
  <c r="P45" i="15"/>
  <c r="E45" i="15"/>
  <c r="S44" i="15"/>
  <c r="T42" i="15"/>
  <c r="S42" i="15"/>
  <c r="R42" i="15"/>
  <c r="Q42" i="15"/>
  <c r="P42" i="15"/>
  <c r="E42" i="15"/>
  <c r="U42" i="15" s="1"/>
  <c r="T41" i="15"/>
  <c r="S41" i="15"/>
  <c r="R41" i="15"/>
  <c r="Q41" i="15"/>
  <c r="P41" i="15"/>
  <c r="E41" i="15"/>
  <c r="U41" i="15" s="1"/>
  <c r="S40" i="15"/>
  <c r="R40" i="15"/>
  <c r="Q40" i="15"/>
  <c r="P40" i="15"/>
  <c r="E40" i="15"/>
  <c r="U40" i="15" s="1"/>
  <c r="S39" i="15"/>
  <c r="R39" i="15"/>
  <c r="Q39" i="15"/>
  <c r="P39" i="15"/>
  <c r="E39" i="15"/>
  <c r="U39" i="15" s="1"/>
  <c r="S38" i="15"/>
  <c r="R38" i="15"/>
  <c r="Q38" i="15"/>
  <c r="P38" i="15"/>
  <c r="E38" i="15"/>
  <c r="T38" i="15" s="1"/>
  <c r="T37" i="15"/>
  <c r="S37" i="15"/>
  <c r="R37" i="15"/>
  <c r="Q37" i="15"/>
  <c r="P37" i="15"/>
  <c r="E37" i="15"/>
  <c r="U37" i="15" s="1"/>
  <c r="S36" i="15"/>
  <c r="R36" i="15"/>
  <c r="Q36" i="15"/>
  <c r="P36" i="15"/>
  <c r="E36" i="15"/>
  <c r="S35" i="15"/>
  <c r="R35" i="15"/>
  <c r="Q35" i="15"/>
  <c r="P35" i="15"/>
  <c r="E35" i="15"/>
  <c r="U35" i="15" s="1"/>
  <c r="S34" i="15"/>
  <c r="R34" i="15"/>
  <c r="Q34" i="15"/>
  <c r="P34" i="15"/>
  <c r="E34" i="15"/>
  <c r="U34" i="15" s="1"/>
  <c r="U33" i="15"/>
  <c r="S33" i="15"/>
  <c r="R33" i="15"/>
  <c r="Q33" i="15"/>
  <c r="P33" i="15"/>
  <c r="T33" i="15" s="1"/>
  <c r="E33" i="15"/>
  <c r="S32" i="15"/>
  <c r="R32" i="15"/>
  <c r="Q32" i="15"/>
  <c r="P32" i="15"/>
  <c r="E32" i="15"/>
  <c r="S31" i="15"/>
  <c r="R31" i="15"/>
  <c r="Q31" i="15"/>
  <c r="P31" i="15"/>
  <c r="E31" i="15"/>
  <c r="U31" i="15" s="1"/>
  <c r="U30" i="15"/>
  <c r="S30" i="15"/>
  <c r="R30" i="15"/>
  <c r="Q30" i="15"/>
  <c r="P30" i="15"/>
  <c r="E30" i="15"/>
  <c r="T30" i="15" s="1"/>
  <c r="S29" i="15"/>
  <c r="R29" i="15"/>
  <c r="Q29" i="15"/>
  <c r="P29" i="15"/>
  <c r="E29" i="15"/>
  <c r="T29" i="15" s="1"/>
  <c r="S27" i="15"/>
  <c r="R27" i="15"/>
  <c r="Q27" i="15"/>
  <c r="P27" i="15"/>
  <c r="E27" i="15"/>
  <c r="S26" i="15"/>
  <c r="R26" i="15"/>
  <c r="Q26" i="15"/>
  <c r="P26" i="15"/>
  <c r="E26" i="15"/>
  <c r="S25" i="15"/>
  <c r="R25" i="15"/>
  <c r="Q25" i="15"/>
  <c r="P25" i="15"/>
  <c r="E25" i="15"/>
  <c r="U24" i="15"/>
  <c r="T24" i="15"/>
  <c r="S24" i="15"/>
  <c r="R24" i="15"/>
  <c r="Q24" i="15"/>
  <c r="P24" i="15"/>
  <c r="E24" i="15"/>
  <c r="U23" i="15"/>
  <c r="T23" i="15"/>
  <c r="S23" i="15"/>
  <c r="R23" i="15"/>
  <c r="Q23" i="15"/>
  <c r="P23" i="15"/>
  <c r="E23" i="15"/>
  <c r="S22" i="15"/>
  <c r="R22" i="15"/>
  <c r="Q22" i="15"/>
  <c r="P22" i="15"/>
  <c r="E22" i="15"/>
  <c r="T22" i="15" s="1"/>
  <c r="S21" i="15"/>
  <c r="R21" i="15"/>
  <c r="Q21" i="15"/>
  <c r="P21" i="15"/>
  <c r="E21" i="15"/>
  <c r="S20" i="15"/>
  <c r="R20" i="15"/>
  <c r="Q20" i="15"/>
  <c r="P20" i="15"/>
  <c r="E20" i="15"/>
  <c r="T20" i="15" s="1"/>
  <c r="S19" i="15"/>
  <c r="R19" i="15"/>
  <c r="Q19" i="15"/>
  <c r="P19" i="15"/>
  <c r="E19" i="15"/>
  <c r="S18" i="15"/>
  <c r="R18" i="15"/>
  <c r="Q18" i="15"/>
  <c r="P18" i="15"/>
  <c r="E18" i="15"/>
  <c r="U18" i="15" s="1"/>
  <c r="S17" i="15"/>
  <c r="R17" i="15"/>
  <c r="Q17" i="15"/>
  <c r="P17" i="15"/>
  <c r="E17" i="15"/>
  <c r="S16" i="15"/>
  <c r="R16" i="15"/>
  <c r="Q16" i="15"/>
  <c r="P16" i="15"/>
  <c r="E16" i="15"/>
  <c r="S15" i="15"/>
  <c r="R15" i="15"/>
  <c r="Q15" i="15"/>
  <c r="P15" i="15"/>
  <c r="E15" i="15"/>
  <c r="U15" i="15" s="1"/>
  <c r="S14" i="15"/>
  <c r="R14" i="15"/>
  <c r="Q14" i="15"/>
  <c r="P14" i="15"/>
  <c r="E14" i="15"/>
  <c r="S13" i="15"/>
  <c r="R13" i="15"/>
  <c r="Q13" i="15"/>
  <c r="P13" i="15"/>
  <c r="E13" i="15"/>
  <c r="T12" i="15"/>
  <c r="S12" i="15"/>
  <c r="R12" i="15"/>
  <c r="Q12" i="15"/>
  <c r="P12" i="15"/>
  <c r="E12" i="15"/>
  <c r="U12" i="15" s="1"/>
  <c r="S11" i="15"/>
  <c r="R11" i="15"/>
  <c r="Q11" i="15"/>
  <c r="P11" i="15"/>
  <c r="E11" i="15"/>
  <c r="S10" i="15"/>
  <c r="R10" i="15"/>
  <c r="Q10" i="15"/>
  <c r="P10" i="15"/>
  <c r="E10" i="15"/>
  <c r="S64" i="14"/>
  <c r="R64" i="14"/>
  <c r="Q64" i="14"/>
  <c r="P64" i="14"/>
  <c r="E64" i="14"/>
  <c r="U64" i="14" s="1"/>
  <c r="T63" i="14"/>
  <c r="S63" i="14"/>
  <c r="R63" i="14"/>
  <c r="Q63" i="14"/>
  <c r="P63" i="14"/>
  <c r="E63" i="14"/>
  <c r="U63" i="14" s="1"/>
  <c r="S60" i="14"/>
  <c r="R60" i="14"/>
  <c r="Q60" i="14"/>
  <c r="P60" i="14"/>
  <c r="E60" i="14"/>
  <c r="S59" i="14"/>
  <c r="R59" i="14"/>
  <c r="Q59" i="14"/>
  <c r="P59" i="14"/>
  <c r="E59" i="14"/>
  <c r="U58" i="14"/>
  <c r="T58" i="14"/>
  <c r="S58" i="14"/>
  <c r="R58" i="14"/>
  <c r="Q58" i="14"/>
  <c r="P58" i="14"/>
  <c r="E58" i="14"/>
  <c r="S57" i="14"/>
  <c r="R57" i="14"/>
  <c r="Q57" i="14"/>
  <c r="P57" i="14"/>
  <c r="E57" i="14"/>
  <c r="T57" i="14" s="1"/>
  <c r="S56" i="14"/>
  <c r="S55" i="14"/>
  <c r="R55" i="14"/>
  <c r="Q55" i="14"/>
  <c r="P55" i="14"/>
  <c r="E55" i="14"/>
  <c r="S54" i="14"/>
  <c r="R54" i="14"/>
  <c r="Q54" i="14"/>
  <c r="P54" i="14"/>
  <c r="E54" i="14"/>
  <c r="S53" i="14"/>
  <c r="R53" i="14"/>
  <c r="Q53" i="14"/>
  <c r="P53" i="14"/>
  <c r="E53" i="14"/>
  <c r="U53" i="14" s="1"/>
  <c r="S52" i="14"/>
  <c r="R52" i="14"/>
  <c r="Q52" i="14"/>
  <c r="P52" i="14"/>
  <c r="E52" i="14"/>
  <c r="U51" i="14"/>
  <c r="S51" i="14"/>
  <c r="R51" i="14"/>
  <c r="Q51" i="14"/>
  <c r="P51" i="14"/>
  <c r="E51" i="14"/>
  <c r="T51" i="14" s="1"/>
  <c r="S50" i="14"/>
  <c r="R50" i="14"/>
  <c r="Q50" i="14"/>
  <c r="P50" i="14"/>
  <c r="E50" i="14"/>
  <c r="S49" i="14"/>
  <c r="R49" i="14"/>
  <c r="Q49" i="14"/>
  <c r="P49" i="14"/>
  <c r="E49" i="14"/>
  <c r="U49" i="14" s="1"/>
  <c r="S48" i="14"/>
  <c r="R48" i="14"/>
  <c r="Q48" i="14"/>
  <c r="P48" i="14"/>
  <c r="E48" i="14"/>
  <c r="U48" i="14" s="1"/>
  <c r="U47" i="14"/>
  <c r="S47" i="14"/>
  <c r="R47" i="14"/>
  <c r="Q47" i="14"/>
  <c r="P47" i="14"/>
  <c r="E47" i="14"/>
  <c r="T47" i="14" s="1"/>
  <c r="S46" i="14"/>
  <c r="R46" i="14"/>
  <c r="Q46" i="14"/>
  <c r="P46" i="14"/>
  <c r="E46" i="14"/>
  <c r="U45" i="14"/>
  <c r="S45" i="14"/>
  <c r="R45" i="14"/>
  <c r="Q45" i="14"/>
  <c r="P45" i="14"/>
  <c r="E45" i="14"/>
  <c r="T45" i="14" s="1"/>
  <c r="S44" i="14"/>
  <c r="S42" i="14"/>
  <c r="R42" i="14"/>
  <c r="Q42" i="14"/>
  <c r="P42" i="14"/>
  <c r="E42" i="14"/>
  <c r="T41" i="14"/>
  <c r="S41" i="14"/>
  <c r="R41" i="14"/>
  <c r="Q41" i="14"/>
  <c r="P41" i="14"/>
  <c r="E41" i="14"/>
  <c r="U41" i="14" s="1"/>
  <c r="U40" i="14"/>
  <c r="S40" i="14"/>
  <c r="R40" i="14"/>
  <c r="Q40" i="14"/>
  <c r="P40" i="14"/>
  <c r="E40" i="14"/>
  <c r="T40" i="14" s="1"/>
  <c r="S39" i="14"/>
  <c r="R39" i="14"/>
  <c r="Q39" i="14"/>
  <c r="P39" i="14"/>
  <c r="E39" i="14"/>
  <c r="U39" i="14" s="1"/>
  <c r="S38" i="14"/>
  <c r="R38" i="14"/>
  <c r="Q38" i="14"/>
  <c r="P38" i="14"/>
  <c r="E38" i="14"/>
  <c r="U37" i="14"/>
  <c r="S37" i="14"/>
  <c r="R37" i="14"/>
  <c r="Q37" i="14"/>
  <c r="P37" i="14"/>
  <c r="E37" i="14"/>
  <c r="T37" i="14" s="1"/>
  <c r="U36" i="14"/>
  <c r="S36" i="14"/>
  <c r="R36" i="14"/>
  <c r="Q36" i="14"/>
  <c r="P36" i="14"/>
  <c r="E36" i="14"/>
  <c r="T36" i="14" s="1"/>
  <c r="S35" i="14"/>
  <c r="R35" i="14"/>
  <c r="Q35" i="14"/>
  <c r="P35" i="14"/>
  <c r="E35" i="14"/>
  <c r="U35" i="14" s="1"/>
  <c r="S34" i="14"/>
  <c r="R34" i="14"/>
  <c r="Q34" i="14"/>
  <c r="P34" i="14"/>
  <c r="E34" i="14"/>
  <c r="T33" i="14"/>
  <c r="S33" i="14"/>
  <c r="R33" i="14"/>
  <c r="Q33" i="14"/>
  <c r="P33" i="14"/>
  <c r="E33" i="14"/>
  <c r="T32" i="14"/>
  <c r="S32" i="14"/>
  <c r="R32" i="14"/>
  <c r="Q32" i="14"/>
  <c r="P32" i="14"/>
  <c r="E32" i="14"/>
  <c r="U32" i="14" s="1"/>
  <c r="S31" i="14"/>
  <c r="R31" i="14"/>
  <c r="Q31" i="14"/>
  <c r="P31" i="14"/>
  <c r="E31" i="14"/>
  <c r="U31" i="14" s="1"/>
  <c r="S30" i="14"/>
  <c r="R30" i="14"/>
  <c r="Q30" i="14"/>
  <c r="P30" i="14"/>
  <c r="E30" i="14"/>
  <c r="S29" i="14"/>
  <c r="R29" i="14"/>
  <c r="Q29" i="14"/>
  <c r="P29" i="14"/>
  <c r="E29" i="14"/>
  <c r="T29" i="14" s="1"/>
  <c r="S27" i="14"/>
  <c r="R27" i="14"/>
  <c r="Q27" i="14"/>
  <c r="P27" i="14"/>
  <c r="E27" i="14"/>
  <c r="U26" i="14"/>
  <c r="S26" i="14"/>
  <c r="R26" i="14"/>
  <c r="Q26" i="14"/>
  <c r="P26" i="14"/>
  <c r="E26" i="14"/>
  <c r="T26" i="14" s="1"/>
  <c r="S25" i="14"/>
  <c r="R25" i="14"/>
  <c r="Q25" i="14"/>
  <c r="P25" i="14"/>
  <c r="E25" i="14"/>
  <c r="T24" i="14"/>
  <c r="S24" i="14"/>
  <c r="R24" i="14"/>
  <c r="Q24" i="14"/>
  <c r="P24" i="14"/>
  <c r="E24" i="14"/>
  <c r="U24" i="14" s="1"/>
  <c r="S23" i="14"/>
  <c r="R23" i="14"/>
  <c r="Q23" i="14"/>
  <c r="P23" i="14"/>
  <c r="E23" i="14"/>
  <c r="U22" i="14"/>
  <c r="T22" i="14"/>
  <c r="S22" i="14"/>
  <c r="R22" i="14"/>
  <c r="Q22" i="14"/>
  <c r="P22" i="14"/>
  <c r="E22" i="14"/>
  <c r="S21" i="14"/>
  <c r="R21" i="14"/>
  <c r="Q21" i="14"/>
  <c r="P21" i="14"/>
  <c r="E21" i="14"/>
  <c r="T20" i="14"/>
  <c r="S20" i="14"/>
  <c r="R20" i="14"/>
  <c r="Q20" i="14"/>
  <c r="P20" i="14"/>
  <c r="E20" i="14"/>
  <c r="U20" i="14" s="1"/>
  <c r="S19" i="14"/>
  <c r="R19" i="14"/>
  <c r="Q19" i="14"/>
  <c r="P19" i="14"/>
  <c r="E19" i="14"/>
  <c r="S18" i="14"/>
  <c r="R18" i="14"/>
  <c r="Q18" i="14"/>
  <c r="P18" i="14"/>
  <c r="E18" i="14"/>
  <c r="T18" i="14" s="1"/>
  <c r="S17" i="14"/>
  <c r="R17" i="14"/>
  <c r="Q17" i="14"/>
  <c r="P17" i="14"/>
  <c r="E17" i="14"/>
  <c r="S16" i="14"/>
  <c r="R16" i="14"/>
  <c r="Q16" i="14"/>
  <c r="P16" i="14"/>
  <c r="E16" i="14"/>
  <c r="S15" i="14"/>
  <c r="R15" i="14"/>
  <c r="Q15" i="14"/>
  <c r="P15" i="14"/>
  <c r="E15" i="14"/>
  <c r="U14" i="14"/>
  <c r="T14" i="14"/>
  <c r="S14" i="14"/>
  <c r="R14" i="14"/>
  <c r="Q14" i="14"/>
  <c r="P14" i="14"/>
  <c r="E14" i="14"/>
  <c r="S13" i="14"/>
  <c r="R13" i="14"/>
  <c r="Q13" i="14"/>
  <c r="P13" i="14"/>
  <c r="E13" i="14"/>
  <c r="T13" i="14" s="1"/>
  <c r="T12" i="14"/>
  <c r="S12" i="14"/>
  <c r="R12" i="14"/>
  <c r="Q12" i="14"/>
  <c r="P12" i="14"/>
  <c r="E12" i="14"/>
  <c r="U12" i="14" s="1"/>
  <c r="S11" i="14"/>
  <c r="R11" i="14"/>
  <c r="Q11" i="14"/>
  <c r="P11" i="14"/>
  <c r="E11" i="14"/>
  <c r="S10" i="14"/>
  <c r="R10" i="14"/>
  <c r="Q10" i="14"/>
  <c r="P10" i="14"/>
  <c r="E10" i="14"/>
  <c r="S64" i="13"/>
  <c r="R64" i="13"/>
  <c r="Q64" i="13"/>
  <c r="P64" i="13"/>
  <c r="E64" i="13"/>
  <c r="U64" i="13" s="1"/>
  <c r="T63" i="13"/>
  <c r="S63" i="13"/>
  <c r="R63" i="13"/>
  <c r="Q63" i="13"/>
  <c r="P63" i="13"/>
  <c r="E63" i="13"/>
  <c r="S62" i="13"/>
  <c r="S60" i="13"/>
  <c r="R60" i="13"/>
  <c r="Q60" i="13"/>
  <c r="P60" i="13"/>
  <c r="E60" i="13"/>
  <c r="U60" i="13" s="1"/>
  <c r="S59" i="13"/>
  <c r="R59" i="13"/>
  <c r="Q59" i="13"/>
  <c r="P59" i="13"/>
  <c r="E59" i="13"/>
  <c r="S58" i="13"/>
  <c r="R58" i="13"/>
  <c r="Q58" i="13"/>
  <c r="P58" i="13"/>
  <c r="E58" i="13"/>
  <c r="U57" i="13"/>
  <c r="S57" i="13"/>
  <c r="R57" i="13"/>
  <c r="Q57" i="13"/>
  <c r="P57" i="13"/>
  <c r="E57" i="13"/>
  <c r="T57" i="13" s="1"/>
  <c r="S56" i="13"/>
  <c r="R56" i="13"/>
  <c r="U55" i="13"/>
  <c r="S55" i="13"/>
  <c r="R55" i="13"/>
  <c r="Q55" i="13"/>
  <c r="P55" i="13"/>
  <c r="E55" i="13"/>
  <c r="T55" i="13" s="1"/>
  <c r="S54" i="13"/>
  <c r="R54" i="13"/>
  <c r="Q54" i="13"/>
  <c r="P54" i="13"/>
  <c r="E54" i="13"/>
  <c r="S53" i="13"/>
  <c r="R53" i="13"/>
  <c r="Q53" i="13"/>
  <c r="P53" i="13"/>
  <c r="E53" i="13"/>
  <c r="S52" i="13"/>
  <c r="R52" i="13"/>
  <c r="Q52" i="13"/>
  <c r="P52" i="13"/>
  <c r="E52" i="13"/>
  <c r="T52" i="13" s="1"/>
  <c r="S51" i="13"/>
  <c r="R51" i="13"/>
  <c r="Q51" i="13"/>
  <c r="P51" i="13"/>
  <c r="E51" i="13"/>
  <c r="U51" i="13" s="1"/>
  <c r="S50" i="13"/>
  <c r="R50" i="13"/>
  <c r="Q50" i="13"/>
  <c r="P50" i="13"/>
  <c r="E50" i="13"/>
  <c r="S49" i="13"/>
  <c r="R49" i="13"/>
  <c r="Q49" i="13"/>
  <c r="P49" i="13"/>
  <c r="E49" i="13"/>
  <c r="U48" i="13"/>
  <c r="T48" i="13"/>
  <c r="S48" i="13"/>
  <c r="R48" i="13"/>
  <c r="Q48" i="13"/>
  <c r="P48" i="13"/>
  <c r="E48" i="13"/>
  <c r="S47" i="13"/>
  <c r="R47" i="13"/>
  <c r="Q47" i="13"/>
  <c r="P47" i="13"/>
  <c r="E47" i="13"/>
  <c r="T47" i="13" s="1"/>
  <c r="S46" i="13"/>
  <c r="R46" i="13"/>
  <c r="Q46" i="13"/>
  <c r="P46" i="13"/>
  <c r="E46" i="13"/>
  <c r="S45" i="13"/>
  <c r="R45" i="13"/>
  <c r="Q45" i="13"/>
  <c r="P45" i="13"/>
  <c r="E45" i="13"/>
  <c r="S42" i="13"/>
  <c r="R42" i="13"/>
  <c r="Q42" i="13"/>
  <c r="P42" i="13"/>
  <c r="E42" i="13"/>
  <c r="U42" i="13" s="1"/>
  <c r="S41" i="13"/>
  <c r="R41" i="13"/>
  <c r="Q41" i="13"/>
  <c r="P41" i="13"/>
  <c r="E41" i="13"/>
  <c r="S40" i="13"/>
  <c r="R40" i="13"/>
  <c r="Q40" i="13"/>
  <c r="P40" i="13"/>
  <c r="E40" i="13"/>
  <c r="S39" i="13"/>
  <c r="R39" i="13"/>
  <c r="Q39" i="13"/>
  <c r="P39" i="13"/>
  <c r="E39" i="13"/>
  <c r="U39" i="13" s="1"/>
  <c r="S38" i="13"/>
  <c r="R38" i="13"/>
  <c r="Q38" i="13"/>
  <c r="P38" i="13"/>
  <c r="E38" i="13"/>
  <c r="U38" i="13" s="1"/>
  <c r="S37" i="13"/>
  <c r="R37" i="13"/>
  <c r="Q37" i="13"/>
  <c r="P37" i="13"/>
  <c r="E37" i="13"/>
  <c r="U36" i="13"/>
  <c r="S36" i="13"/>
  <c r="R36" i="13"/>
  <c r="Q36" i="13"/>
  <c r="P36" i="13"/>
  <c r="E36" i="13"/>
  <c r="T36" i="13" s="1"/>
  <c r="S35" i="13"/>
  <c r="R35" i="13"/>
  <c r="Q35" i="13"/>
  <c r="P35" i="13"/>
  <c r="E35" i="13"/>
  <c r="U35" i="13" s="1"/>
  <c r="S34" i="13"/>
  <c r="R34" i="13"/>
  <c r="Q34" i="13"/>
  <c r="P34" i="13"/>
  <c r="E34" i="13"/>
  <c r="U34" i="13" s="1"/>
  <c r="S33" i="13"/>
  <c r="R33" i="13"/>
  <c r="Q33" i="13"/>
  <c r="P33" i="13"/>
  <c r="E33" i="13"/>
  <c r="U32" i="13"/>
  <c r="S32" i="13"/>
  <c r="R32" i="13"/>
  <c r="Q32" i="13"/>
  <c r="P32" i="13"/>
  <c r="E32" i="13"/>
  <c r="T32" i="13" s="1"/>
  <c r="S31" i="13"/>
  <c r="R31" i="13"/>
  <c r="Q31" i="13"/>
  <c r="P31" i="13"/>
  <c r="E31" i="13"/>
  <c r="T31" i="13" s="1"/>
  <c r="S30" i="13"/>
  <c r="R30" i="13"/>
  <c r="Q30" i="13"/>
  <c r="P30" i="13"/>
  <c r="E30" i="13"/>
  <c r="U30" i="13" s="1"/>
  <c r="S29" i="13"/>
  <c r="R29" i="13"/>
  <c r="Q29" i="13"/>
  <c r="P29" i="13"/>
  <c r="E29" i="13"/>
  <c r="U27" i="13"/>
  <c r="T27" i="13"/>
  <c r="S27" i="13"/>
  <c r="R27" i="13"/>
  <c r="Q27" i="13"/>
  <c r="P27" i="13"/>
  <c r="E27" i="13"/>
  <c r="S26" i="13"/>
  <c r="R26" i="13"/>
  <c r="Q26" i="13"/>
  <c r="P26" i="13"/>
  <c r="E26" i="13"/>
  <c r="U26" i="13" s="1"/>
  <c r="T25" i="13"/>
  <c r="S25" i="13"/>
  <c r="R25" i="13"/>
  <c r="Q25" i="13"/>
  <c r="P25" i="13"/>
  <c r="E25" i="13"/>
  <c r="U25" i="13" s="1"/>
  <c r="S24" i="13"/>
  <c r="R24" i="13"/>
  <c r="Q24" i="13"/>
  <c r="P24" i="13"/>
  <c r="E24" i="13"/>
  <c r="U23" i="13"/>
  <c r="S23" i="13"/>
  <c r="R23" i="13"/>
  <c r="Q23" i="13"/>
  <c r="P23" i="13"/>
  <c r="E23" i="13"/>
  <c r="T23" i="13" s="1"/>
  <c r="U22" i="13"/>
  <c r="T22" i="13"/>
  <c r="S22" i="13"/>
  <c r="R22" i="13"/>
  <c r="Q22" i="13"/>
  <c r="P22" i="13"/>
  <c r="E22" i="13"/>
  <c r="T21" i="13"/>
  <c r="S21" i="13"/>
  <c r="R21" i="13"/>
  <c r="Q21" i="13"/>
  <c r="P21" i="13"/>
  <c r="E21" i="13"/>
  <c r="U21" i="13" s="1"/>
  <c r="S20" i="13"/>
  <c r="R20" i="13"/>
  <c r="Q20" i="13"/>
  <c r="P20" i="13"/>
  <c r="E20" i="13"/>
  <c r="S19" i="13"/>
  <c r="R19" i="13"/>
  <c r="Q19" i="13"/>
  <c r="P19" i="13"/>
  <c r="E19" i="13"/>
  <c r="U19" i="13" s="1"/>
  <c r="S18" i="13"/>
  <c r="R18" i="13"/>
  <c r="Q18" i="13"/>
  <c r="P18" i="13"/>
  <c r="E18" i="13"/>
  <c r="U18" i="13" s="1"/>
  <c r="S17" i="13"/>
  <c r="R17" i="13"/>
  <c r="Q17" i="13"/>
  <c r="P17" i="13"/>
  <c r="E17" i="13"/>
  <c r="U17" i="13" s="1"/>
  <c r="S16" i="13"/>
  <c r="R16" i="13"/>
  <c r="Q16" i="13"/>
  <c r="P16" i="13"/>
  <c r="E16" i="13"/>
  <c r="S15" i="13"/>
  <c r="R15" i="13"/>
  <c r="Q15" i="13"/>
  <c r="P15" i="13"/>
  <c r="E15" i="13"/>
  <c r="T15" i="13" s="1"/>
  <c r="S14" i="13"/>
  <c r="R14" i="13"/>
  <c r="Q14" i="13"/>
  <c r="P14" i="13"/>
  <c r="E14" i="13"/>
  <c r="U14" i="13" s="1"/>
  <c r="T13" i="13"/>
  <c r="S13" i="13"/>
  <c r="R13" i="13"/>
  <c r="Q13" i="13"/>
  <c r="P13" i="13"/>
  <c r="E13" i="13"/>
  <c r="U13" i="13" s="1"/>
  <c r="S12" i="13"/>
  <c r="R12" i="13"/>
  <c r="Q12" i="13"/>
  <c r="P12" i="13"/>
  <c r="E12" i="13"/>
  <c r="S11" i="13"/>
  <c r="R11" i="13"/>
  <c r="Q11" i="13"/>
  <c r="P11" i="13"/>
  <c r="E11" i="13"/>
  <c r="U11" i="13" s="1"/>
  <c r="S10" i="13"/>
  <c r="R10" i="13"/>
  <c r="Q10" i="13"/>
  <c r="P10" i="13"/>
  <c r="E10" i="13"/>
  <c r="S64" i="12"/>
  <c r="R64" i="12"/>
  <c r="Q64" i="12"/>
  <c r="P64" i="12"/>
  <c r="E64" i="12"/>
  <c r="S63" i="12"/>
  <c r="R63" i="12"/>
  <c r="Q63" i="12"/>
  <c r="Q62" i="12" s="1"/>
  <c r="P63" i="12"/>
  <c r="E63" i="12"/>
  <c r="S62" i="12"/>
  <c r="U60" i="12"/>
  <c r="S60" i="12"/>
  <c r="R60" i="12"/>
  <c r="Q60" i="12"/>
  <c r="P60" i="12"/>
  <c r="E60" i="12"/>
  <c r="T60" i="12" s="1"/>
  <c r="U59" i="12"/>
  <c r="T59" i="12"/>
  <c r="S59" i="12"/>
  <c r="R59" i="12"/>
  <c r="Q59" i="12"/>
  <c r="P59" i="12"/>
  <c r="E59" i="12"/>
  <c r="S58" i="12"/>
  <c r="R58" i="12"/>
  <c r="Q58" i="12"/>
  <c r="P58" i="12"/>
  <c r="E58" i="12"/>
  <c r="S57" i="12"/>
  <c r="R57" i="12"/>
  <c r="Q57" i="12"/>
  <c r="P57" i="12"/>
  <c r="P56" i="12" s="1"/>
  <c r="E57" i="12"/>
  <c r="T57" i="12" s="1"/>
  <c r="R56" i="12"/>
  <c r="S55" i="12"/>
  <c r="R55" i="12"/>
  <c r="Q55" i="12"/>
  <c r="P55" i="12"/>
  <c r="E55" i="12"/>
  <c r="T55" i="12" s="1"/>
  <c r="U54" i="12"/>
  <c r="T54" i="12"/>
  <c r="S54" i="12"/>
  <c r="R54" i="12"/>
  <c r="Q54" i="12"/>
  <c r="P54" i="12"/>
  <c r="E54" i="12"/>
  <c r="S53" i="12"/>
  <c r="R53" i="12"/>
  <c r="Q53" i="12"/>
  <c r="P53" i="12"/>
  <c r="E53" i="12"/>
  <c r="S52" i="12"/>
  <c r="R52" i="12"/>
  <c r="Q52" i="12"/>
  <c r="P52" i="12"/>
  <c r="E52" i="12"/>
  <c r="U52" i="12" s="1"/>
  <c r="S51" i="12"/>
  <c r="R51" i="12"/>
  <c r="Q51" i="12"/>
  <c r="P51" i="12"/>
  <c r="E51" i="12"/>
  <c r="S50" i="12"/>
  <c r="R50" i="12"/>
  <c r="Q50" i="12"/>
  <c r="P50" i="12"/>
  <c r="E50" i="12"/>
  <c r="T50" i="12" s="1"/>
  <c r="S49" i="12"/>
  <c r="R49" i="12"/>
  <c r="Q49" i="12"/>
  <c r="P49" i="12"/>
  <c r="E49" i="12"/>
  <c r="T49" i="12" s="1"/>
  <c r="S48" i="12"/>
  <c r="R48" i="12"/>
  <c r="Q48" i="12"/>
  <c r="P48" i="12"/>
  <c r="E48" i="12"/>
  <c r="U48" i="12" s="1"/>
  <c r="U47" i="12"/>
  <c r="S47" i="12"/>
  <c r="R47" i="12"/>
  <c r="Q47" i="12"/>
  <c r="P47" i="12"/>
  <c r="E47" i="12"/>
  <c r="T47" i="12" s="1"/>
  <c r="S46" i="12"/>
  <c r="R46" i="12"/>
  <c r="Q46" i="12"/>
  <c r="U46" i="12" s="1"/>
  <c r="P46" i="12"/>
  <c r="T46" i="12" s="1"/>
  <c r="E46" i="12"/>
  <c r="S45" i="12"/>
  <c r="R45" i="12"/>
  <c r="Q45" i="12"/>
  <c r="P45" i="12"/>
  <c r="E45" i="12"/>
  <c r="S44" i="12"/>
  <c r="S42" i="12"/>
  <c r="R42" i="12"/>
  <c r="Q42" i="12"/>
  <c r="P42" i="12"/>
  <c r="E42" i="12"/>
  <c r="T42" i="12" s="1"/>
  <c r="U41" i="12"/>
  <c r="S41" i="12"/>
  <c r="R41" i="12"/>
  <c r="Q41" i="12"/>
  <c r="P41" i="12"/>
  <c r="E41" i="12"/>
  <c r="T41" i="12" s="1"/>
  <c r="S40" i="12"/>
  <c r="R40" i="12"/>
  <c r="Q40" i="12"/>
  <c r="P40" i="12"/>
  <c r="E40" i="12"/>
  <c r="U40" i="12" s="1"/>
  <c r="S39" i="12"/>
  <c r="R39" i="12"/>
  <c r="Q39" i="12"/>
  <c r="P39" i="12"/>
  <c r="E39" i="12"/>
  <c r="S38" i="12"/>
  <c r="R38" i="12"/>
  <c r="Q38" i="12"/>
  <c r="P38" i="12"/>
  <c r="E38" i="12"/>
  <c r="U38" i="12" s="1"/>
  <c r="U37" i="12"/>
  <c r="T37" i="12"/>
  <c r="S37" i="12"/>
  <c r="R37" i="12"/>
  <c r="Q37" i="12"/>
  <c r="P37" i="12"/>
  <c r="E37" i="12"/>
  <c r="S36" i="12"/>
  <c r="R36" i="12"/>
  <c r="Q36" i="12"/>
  <c r="P36" i="12"/>
  <c r="E36" i="12"/>
  <c r="U36" i="12" s="1"/>
  <c r="S35" i="12"/>
  <c r="R35" i="12"/>
  <c r="Q35" i="12"/>
  <c r="P35" i="12"/>
  <c r="E35" i="12"/>
  <c r="S34" i="12"/>
  <c r="R34" i="12"/>
  <c r="Q34" i="12"/>
  <c r="U34" i="12" s="1"/>
  <c r="P34" i="12"/>
  <c r="E34" i="12"/>
  <c r="U33" i="12"/>
  <c r="S33" i="12"/>
  <c r="R33" i="12"/>
  <c r="Q33" i="12"/>
  <c r="P33" i="12"/>
  <c r="T33" i="12" s="1"/>
  <c r="E33" i="12"/>
  <c r="S32" i="12"/>
  <c r="R32" i="12"/>
  <c r="Q32" i="12"/>
  <c r="P32" i="12"/>
  <c r="E32" i="12"/>
  <c r="S31" i="12"/>
  <c r="R31" i="12"/>
  <c r="Q31" i="12"/>
  <c r="P31" i="12"/>
  <c r="E31" i="12"/>
  <c r="T31" i="12" s="1"/>
  <c r="U30" i="12"/>
  <c r="T30" i="12"/>
  <c r="S30" i="12"/>
  <c r="R30" i="12"/>
  <c r="Q30" i="12"/>
  <c r="P30" i="12"/>
  <c r="E30" i="12"/>
  <c r="U29" i="12"/>
  <c r="S29" i="12"/>
  <c r="R29" i="12"/>
  <c r="Q29" i="12"/>
  <c r="P29" i="12"/>
  <c r="E29" i="12"/>
  <c r="T29" i="12" s="1"/>
  <c r="T27" i="12"/>
  <c r="S27" i="12"/>
  <c r="R27" i="12"/>
  <c r="Q27" i="12"/>
  <c r="P27" i="12"/>
  <c r="E27" i="12"/>
  <c r="U27" i="12" s="1"/>
  <c r="S26" i="12"/>
  <c r="R26" i="12"/>
  <c r="Q26" i="12"/>
  <c r="P26" i="12"/>
  <c r="E26" i="12"/>
  <c r="T26" i="12" s="1"/>
  <c r="S25" i="12"/>
  <c r="R25" i="12"/>
  <c r="Q25" i="12"/>
  <c r="P25" i="12"/>
  <c r="E25" i="12"/>
  <c r="U25" i="12" s="1"/>
  <c r="S24" i="12"/>
  <c r="R24" i="12"/>
  <c r="Q24" i="12"/>
  <c r="P24" i="12"/>
  <c r="E24" i="12"/>
  <c r="S23" i="12"/>
  <c r="R23" i="12"/>
  <c r="Q23" i="12"/>
  <c r="P23" i="12"/>
  <c r="E23" i="12"/>
  <c r="T23" i="12" s="1"/>
  <c r="S22" i="12"/>
  <c r="R22" i="12"/>
  <c r="Q22" i="12"/>
  <c r="P22" i="12"/>
  <c r="E22" i="12"/>
  <c r="U22" i="12" s="1"/>
  <c r="U21" i="12"/>
  <c r="T21" i="12"/>
  <c r="S21" i="12"/>
  <c r="R21" i="12"/>
  <c r="Q21" i="12"/>
  <c r="P21" i="12"/>
  <c r="E21" i="12"/>
  <c r="S20" i="12"/>
  <c r="R20" i="12"/>
  <c r="Q20" i="12"/>
  <c r="P20" i="12"/>
  <c r="E20" i="12"/>
  <c r="S19" i="12"/>
  <c r="R19" i="12"/>
  <c r="Q19" i="12"/>
  <c r="P19" i="12"/>
  <c r="E19" i="12"/>
  <c r="U18" i="12"/>
  <c r="T18" i="12"/>
  <c r="S18" i="12"/>
  <c r="R18" i="12"/>
  <c r="Q18" i="12"/>
  <c r="P18" i="12"/>
  <c r="E18" i="12"/>
  <c r="S17" i="12"/>
  <c r="R17" i="12"/>
  <c r="Q17" i="12"/>
  <c r="P17" i="12"/>
  <c r="E17" i="12"/>
  <c r="U17" i="12" s="1"/>
  <c r="S16" i="12"/>
  <c r="R16" i="12"/>
  <c r="Q16" i="12"/>
  <c r="P16" i="12"/>
  <c r="E16" i="12"/>
  <c r="S15" i="12"/>
  <c r="R15" i="12"/>
  <c r="Q15" i="12"/>
  <c r="P15" i="12"/>
  <c r="E15" i="12"/>
  <c r="S14" i="12"/>
  <c r="R14" i="12"/>
  <c r="Q14" i="12"/>
  <c r="P14" i="12"/>
  <c r="E14" i="12"/>
  <c r="S13" i="12"/>
  <c r="R13" i="12"/>
  <c r="Q13" i="12"/>
  <c r="P13" i="12"/>
  <c r="E13" i="12"/>
  <c r="S12" i="12"/>
  <c r="R12" i="12"/>
  <c r="Q12" i="12"/>
  <c r="P12" i="12"/>
  <c r="E12" i="12"/>
  <c r="S11" i="12"/>
  <c r="R11" i="12"/>
  <c r="Q11" i="12"/>
  <c r="P11" i="12"/>
  <c r="E11" i="12"/>
  <c r="U11" i="12" s="1"/>
  <c r="S10" i="12"/>
  <c r="R10" i="12"/>
  <c r="Q10" i="12"/>
  <c r="U10" i="12" s="1"/>
  <c r="P10" i="12"/>
  <c r="T10" i="12" s="1"/>
  <c r="E10" i="12"/>
  <c r="S64" i="11"/>
  <c r="R64" i="11"/>
  <c r="Q64" i="11"/>
  <c r="P64" i="11"/>
  <c r="E64" i="11"/>
  <c r="U64" i="11" s="1"/>
  <c r="S63" i="11"/>
  <c r="R63" i="11"/>
  <c r="Q63" i="11"/>
  <c r="P63" i="11"/>
  <c r="E63" i="11"/>
  <c r="R62" i="11"/>
  <c r="S60" i="11"/>
  <c r="R60" i="11"/>
  <c r="Q60" i="11"/>
  <c r="P60" i="11"/>
  <c r="E60" i="11"/>
  <c r="T60" i="11" s="1"/>
  <c r="U59" i="11"/>
  <c r="T59" i="11"/>
  <c r="S59" i="11"/>
  <c r="R59" i="11"/>
  <c r="Q59" i="11"/>
  <c r="P59" i="11"/>
  <c r="E59" i="11"/>
  <c r="S58" i="11"/>
  <c r="R58" i="11"/>
  <c r="Q58" i="11"/>
  <c r="P58" i="11"/>
  <c r="E58" i="11"/>
  <c r="U58" i="11" s="1"/>
  <c r="S57" i="11"/>
  <c r="R57" i="11"/>
  <c r="Q57" i="11"/>
  <c r="P57" i="11"/>
  <c r="E57" i="11"/>
  <c r="S55" i="11"/>
  <c r="R55" i="11"/>
  <c r="Q55" i="11"/>
  <c r="P55" i="11"/>
  <c r="E55" i="11"/>
  <c r="S54" i="11"/>
  <c r="R54" i="11"/>
  <c r="Q54" i="11"/>
  <c r="P54" i="11"/>
  <c r="E54" i="11"/>
  <c r="U54" i="11" s="1"/>
  <c r="S53" i="11"/>
  <c r="R53" i="11"/>
  <c r="Q53" i="11"/>
  <c r="P53" i="11"/>
  <c r="E53" i="11"/>
  <c r="U53" i="11" s="1"/>
  <c r="S52" i="11"/>
  <c r="R52" i="11"/>
  <c r="Q52" i="11"/>
  <c r="P52" i="11"/>
  <c r="E52" i="11"/>
  <c r="S51" i="11"/>
  <c r="R51" i="11"/>
  <c r="Q51" i="11"/>
  <c r="P51" i="11"/>
  <c r="E51" i="11"/>
  <c r="U51" i="11" s="1"/>
  <c r="S50" i="11"/>
  <c r="R50" i="11"/>
  <c r="Q50" i="11"/>
  <c r="P50" i="11"/>
  <c r="E50" i="11"/>
  <c r="U50" i="11" s="1"/>
  <c r="U49" i="11"/>
  <c r="S49" i="11"/>
  <c r="R49" i="11"/>
  <c r="Q49" i="11"/>
  <c r="P49" i="11"/>
  <c r="E49" i="11"/>
  <c r="T49" i="11" s="1"/>
  <c r="S48" i="11"/>
  <c r="R48" i="11"/>
  <c r="Q48" i="11"/>
  <c r="P48" i="11"/>
  <c r="E48" i="11"/>
  <c r="S47" i="11"/>
  <c r="R47" i="11"/>
  <c r="Q47" i="11"/>
  <c r="P47" i="11"/>
  <c r="E47" i="11"/>
  <c r="T47" i="11" s="1"/>
  <c r="S46" i="11"/>
  <c r="R46" i="11"/>
  <c r="Q46" i="11"/>
  <c r="U46" i="11" s="1"/>
  <c r="P46" i="11"/>
  <c r="E46" i="11"/>
  <c r="S45" i="11"/>
  <c r="R45" i="11"/>
  <c r="Q45" i="11"/>
  <c r="P45" i="11"/>
  <c r="E45" i="11"/>
  <c r="S44" i="11"/>
  <c r="S42" i="11"/>
  <c r="R42" i="11"/>
  <c r="Q42" i="11"/>
  <c r="P42" i="11"/>
  <c r="E42" i="11"/>
  <c r="U42" i="11" s="1"/>
  <c r="S41" i="11"/>
  <c r="R41" i="11"/>
  <c r="Q41" i="11"/>
  <c r="P41" i="11"/>
  <c r="E41" i="11"/>
  <c r="U41" i="11" s="1"/>
  <c r="S40" i="11"/>
  <c r="R40" i="11"/>
  <c r="Q40" i="11"/>
  <c r="P40" i="11"/>
  <c r="E40" i="11"/>
  <c r="U40" i="11" s="1"/>
  <c r="S39" i="11"/>
  <c r="R39" i="11"/>
  <c r="Q39" i="11"/>
  <c r="P39" i="11"/>
  <c r="E39" i="11"/>
  <c r="T39" i="11" s="1"/>
  <c r="S38" i="11"/>
  <c r="R38" i="11"/>
  <c r="Q38" i="11"/>
  <c r="P38" i="11"/>
  <c r="E38" i="11"/>
  <c r="T38" i="11" s="1"/>
  <c r="S37" i="11"/>
  <c r="R37" i="11"/>
  <c r="Q37" i="11"/>
  <c r="P37" i="11"/>
  <c r="E37" i="11"/>
  <c r="U37" i="11" s="1"/>
  <c r="U36" i="11"/>
  <c r="T36" i="11"/>
  <c r="S36" i="11"/>
  <c r="R36" i="11"/>
  <c r="Q36" i="11"/>
  <c r="P36" i="11"/>
  <c r="E36" i="11"/>
  <c r="S35" i="11"/>
  <c r="R35" i="11"/>
  <c r="Q35" i="11"/>
  <c r="P35" i="11"/>
  <c r="E35" i="11"/>
  <c r="U35" i="11" s="1"/>
  <c r="U34" i="11"/>
  <c r="T34" i="11"/>
  <c r="S34" i="11"/>
  <c r="R34" i="11"/>
  <c r="Q34" i="11"/>
  <c r="P34" i="11"/>
  <c r="E34" i="11"/>
  <c r="S33" i="11"/>
  <c r="R33" i="11"/>
  <c r="Q33" i="11"/>
  <c r="P33" i="11"/>
  <c r="E33" i="11"/>
  <c r="T32" i="11"/>
  <c r="S32" i="11"/>
  <c r="R32" i="11"/>
  <c r="Q32" i="11"/>
  <c r="P32" i="11"/>
  <c r="E32" i="11"/>
  <c r="U32" i="11" s="1"/>
  <c r="S31" i="11"/>
  <c r="R31" i="11"/>
  <c r="Q31" i="11"/>
  <c r="P31" i="11"/>
  <c r="E31" i="11"/>
  <c r="T31" i="11" s="1"/>
  <c r="S30" i="11"/>
  <c r="R30" i="11"/>
  <c r="Q30" i="11"/>
  <c r="P30" i="11"/>
  <c r="E30" i="11"/>
  <c r="U30" i="11" s="1"/>
  <c r="S29" i="11"/>
  <c r="R29" i="11"/>
  <c r="Q29" i="11"/>
  <c r="P29" i="11"/>
  <c r="E29" i="11"/>
  <c r="R28" i="11"/>
  <c r="S27" i="11"/>
  <c r="R27" i="11"/>
  <c r="Q27" i="11"/>
  <c r="P27" i="11"/>
  <c r="E27" i="11"/>
  <c r="U27" i="11" s="1"/>
  <c r="S26" i="11"/>
  <c r="R26" i="11"/>
  <c r="Q26" i="11"/>
  <c r="P26" i="11"/>
  <c r="E26" i="11"/>
  <c r="U26" i="11" s="1"/>
  <c r="T25" i="11"/>
  <c r="S25" i="11"/>
  <c r="R25" i="11"/>
  <c r="Q25" i="11"/>
  <c r="P25" i="11"/>
  <c r="E25" i="11"/>
  <c r="U25" i="11" s="1"/>
  <c r="S24" i="11"/>
  <c r="R24" i="11"/>
  <c r="Q24" i="11"/>
  <c r="P24" i="11"/>
  <c r="E24" i="11"/>
  <c r="U24" i="11" s="1"/>
  <c r="S23" i="11"/>
  <c r="R23" i="11"/>
  <c r="Q23" i="11"/>
  <c r="P23" i="11"/>
  <c r="E23" i="11"/>
  <c r="U23" i="11" s="1"/>
  <c r="S22" i="11"/>
  <c r="R22" i="11"/>
  <c r="Q22" i="11"/>
  <c r="P22" i="11"/>
  <c r="E22" i="11"/>
  <c r="T22" i="11" s="1"/>
  <c r="S21" i="11"/>
  <c r="R21" i="11"/>
  <c r="Q21" i="11"/>
  <c r="P21" i="11"/>
  <c r="E21" i="11"/>
  <c r="U21" i="11" s="1"/>
  <c r="T20" i="11"/>
  <c r="S20" i="11"/>
  <c r="R20" i="11"/>
  <c r="Q20" i="11"/>
  <c r="P20" i="11"/>
  <c r="E20" i="11"/>
  <c r="U20" i="11" s="1"/>
  <c r="S19" i="11"/>
  <c r="R19" i="11"/>
  <c r="Q19" i="11"/>
  <c r="P19" i="11"/>
  <c r="E19" i="11"/>
  <c r="S18" i="11"/>
  <c r="R18" i="11"/>
  <c r="Q18" i="11"/>
  <c r="P18" i="11"/>
  <c r="E18" i="11"/>
  <c r="U18" i="11" s="1"/>
  <c r="S17" i="11"/>
  <c r="R17" i="11"/>
  <c r="Q17" i="11"/>
  <c r="P17" i="11"/>
  <c r="E17" i="11"/>
  <c r="T17" i="11" s="1"/>
  <c r="S16" i="11"/>
  <c r="R16" i="11"/>
  <c r="Q16" i="11"/>
  <c r="P16" i="11"/>
  <c r="E16" i="11"/>
  <c r="U16" i="11" s="1"/>
  <c r="S15" i="11"/>
  <c r="R15" i="11"/>
  <c r="Q15" i="11"/>
  <c r="P15" i="11"/>
  <c r="E15" i="11"/>
  <c r="U15" i="11" s="1"/>
  <c r="S14" i="11"/>
  <c r="R14" i="11"/>
  <c r="Q14" i="11"/>
  <c r="P14" i="11"/>
  <c r="E14" i="11"/>
  <c r="S13" i="11"/>
  <c r="R13" i="11"/>
  <c r="Q13" i="11"/>
  <c r="P13" i="11"/>
  <c r="E13" i="11"/>
  <c r="S12" i="11"/>
  <c r="R12" i="11"/>
  <c r="Q12" i="11"/>
  <c r="P12" i="11"/>
  <c r="E12" i="11"/>
  <c r="S11" i="11"/>
  <c r="R11" i="11"/>
  <c r="Q11" i="11"/>
  <c r="P11" i="11"/>
  <c r="E11" i="11"/>
  <c r="U11" i="11" s="1"/>
  <c r="S10" i="11"/>
  <c r="R10" i="11"/>
  <c r="Q10" i="11"/>
  <c r="P10" i="11"/>
  <c r="E10" i="11"/>
  <c r="U10" i="11" s="1"/>
  <c r="S9" i="11"/>
  <c r="S64" i="10"/>
  <c r="R64" i="10"/>
  <c r="Q64" i="10"/>
  <c r="P64" i="10"/>
  <c r="E64" i="10"/>
  <c r="U64" i="10" s="1"/>
  <c r="S63" i="10"/>
  <c r="R63" i="10"/>
  <c r="Q63" i="10"/>
  <c r="P63" i="10"/>
  <c r="E63" i="10"/>
  <c r="S60" i="10"/>
  <c r="R60" i="10"/>
  <c r="Q60" i="10"/>
  <c r="P60" i="10"/>
  <c r="E60" i="10"/>
  <c r="S59" i="10"/>
  <c r="R59" i="10"/>
  <c r="Q59" i="10"/>
  <c r="P59" i="10"/>
  <c r="E59" i="10"/>
  <c r="S58" i="10"/>
  <c r="R58" i="10"/>
  <c r="Q58" i="10"/>
  <c r="P58" i="10"/>
  <c r="E58" i="10"/>
  <c r="U58" i="10" s="1"/>
  <c r="S57" i="10"/>
  <c r="R57" i="10"/>
  <c r="Q57" i="10"/>
  <c r="P57" i="10"/>
  <c r="E57" i="10"/>
  <c r="U55" i="10"/>
  <c r="S55" i="10"/>
  <c r="R55" i="10"/>
  <c r="Q55" i="10"/>
  <c r="P55" i="10"/>
  <c r="E55" i="10"/>
  <c r="T55" i="10" s="1"/>
  <c r="T54" i="10"/>
  <c r="S54" i="10"/>
  <c r="R54" i="10"/>
  <c r="Q54" i="10"/>
  <c r="P54" i="10"/>
  <c r="E54" i="10"/>
  <c r="U54" i="10" s="1"/>
  <c r="T53" i="10"/>
  <c r="S53" i="10"/>
  <c r="R53" i="10"/>
  <c r="Q53" i="10"/>
  <c r="P53" i="10"/>
  <c r="E53" i="10"/>
  <c r="U53" i="10" s="1"/>
  <c r="S52" i="10"/>
  <c r="R52" i="10"/>
  <c r="Q52" i="10"/>
  <c r="P52" i="10"/>
  <c r="E52" i="10"/>
  <c r="U52" i="10" s="1"/>
  <c r="S51" i="10"/>
  <c r="R51" i="10"/>
  <c r="Q51" i="10"/>
  <c r="P51" i="10"/>
  <c r="E51" i="10"/>
  <c r="U51" i="10" s="1"/>
  <c r="S50" i="10"/>
  <c r="R50" i="10"/>
  <c r="Q50" i="10"/>
  <c r="P50" i="10"/>
  <c r="E50" i="10"/>
  <c r="U50" i="10" s="1"/>
  <c r="S49" i="10"/>
  <c r="R49" i="10"/>
  <c r="Q49" i="10"/>
  <c r="P49" i="10"/>
  <c r="E49" i="10"/>
  <c r="U49" i="10" s="1"/>
  <c r="S48" i="10"/>
  <c r="R48" i="10"/>
  <c r="Q48" i="10"/>
  <c r="P48" i="10"/>
  <c r="E48" i="10"/>
  <c r="T48" i="10" s="1"/>
  <c r="U47" i="10"/>
  <c r="S47" i="10"/>
  <c r="R47" i="10"/>
  <c r="Q47" i="10"/>
  <c r="P47" i="10"/>
  <c r="E47" i="10"/>
  <c r="T47" i="10" s="1"/>
  <c r="T46" i="10"/>
  <c r="S46" i="10"/>
  <c r="R46" i="10"/>
  <c r="Q46" i="10"/>
  <c r="P46" i="10"/>
  <c r="E46" i="10"/>
  <c r="U45" i="10"/>
  <c r="S45" i="10"/>
  <c r="R45" i="10"/>
  <c r="Q45" i="10"/>
  <c r="P45" i="10"/>
  <c r="E45" i="10"/>
  <c r="T45" i="10" s="1"/>
  <c r="S42" i="10"/>
  <c r="R42" i="10"/>
  <c r="Q42" i="10"/>
  <c r="P42" i="10"/>
  <c r="E42" i="10"/>
  <c r="U42" i="10" s="1"/>
  <c r="S41" i="10"/>
  <c r="R41" i="10"/>
  <c r="Q41" i="10"/>
  <c r="P41" i="10"/>
  <c r="E41" i="10"/>
  <c r="U41" i="10" s="1"/>
  <c r="S40" i="10"/>
  <c r="R40" i="10"/>
  <c r="Q40" i="10"/>
  <c r="P40" i="10"/>
  <c r="E40" i="10"/>
  <c r="T40" i="10" s="1"/>
  <c r="S39" i="10"/>
  <c r="R39" i="10"/>
  <c r="Q39" i="10"/>
  <c r="P39" i="10"/>
  <c r="E39" i="10"/>
  <c r="S38" i="10"/>
  <c r="R38" i="10"/>
  <c r="Q38" i="10"/>
  <c r="P38" i="10"/>
  <c r="E38" i="10"/>
  <c r="U38" i="10" s="1"/>
  <c r="U37" i="10"/>
  <c r="S37" i="10"/>
  <c r="R37" i="10"/>
  <c r="Q37" i="10"/>
  <c r="P37" i="10"/>
  <c r="E37" i="10"/>
  <c r="S36" i="10"/>
  <c r="R36" i="10"/>
  <c r="Q36" i="10"/>
  <c r="P36" i="10"/>
  <c r="E36" i="10"/>
  <c r="U36" i="10" s="1"/>
  <c r="S35" i="10"/>
  <c r="R35" i="10"/>
  <c r="Q35" i="10"/>
  <c r="P35" i="10"/>
  <c r="E35" i="10"/>
  <c r="S34" i="10"/>
  <c r="R34" i="10"/>
  <c r="Q34" i="10"/>
  <c r="P34" i="10"/>
  <c r="E34" i="10"/>
  <c r="U34" i="10" s="1"/>
  <c r="S33" i="10"/>
  <c r="R33" i="10"/>
  <c r="Q33" i="10"/>
  <c r="P33" i="10"/>
  <c r="E33" i="10"/>
  <c r="U32" i="10"/>
  <c r="S32" i="10"/>
  <c r="R32" i="10"/>
  <c r="Q32" i="10"/>
  <c r="P32" i="10"/>
  <c r="E32" i="10"/>
  <c r="T32" i="10" s="1"/>
  <c r="T31" i="10"/>
  <c r="S31" i="10"/>
  <c r="R31" i="10"/>
  <c r="Q31" i="10"/>
  <c r="P31" i="10"/>
  <c r="E31" i="10"/>
  <c r="S30" i="10"/>
  <c r="R30" i="10"/>
  <c r="Q30" i="10"/>
  <c r="P30" i="10"/>
  <c r="E30" i="10"/>
  <c r="T29" i="10"/>
  <c r="S29" i="10"/>
  <c r="R29" i="10"/>
  <c r="Q29" i="10"/>
  <c r="P29" i="10"/>
  <c r="E29" i="10"/>
  <c r="U29" i="10" s="1"/>
  <c r="T27" i="10"/>
  <c r="S27" i="10"/>
  <c r="R27" i="10"/>
  <c r="Q27" i="10"/>
  <c r="P27" i="10"/>
  <c r="E27" i="10"/>
  <c r="U27" i="10" s="1"/>
  <c r="U26" i="10"/>
  <c r="T26" i="10"/>
  <c r="S26" i="10"/>
  <c r="R26" i="10"/>
  <c r="Q26" i="10"/>
  <c r="P26" i="10"/>
  <c r="E26" i="10"/>
  <c r="S25" i="10"/>
  <c r="R25" i="10"/>
  <c r="Q25" i="10"/>
  <c r="P25" i="10"/>
  <c r="E25" i="10"/>
  <c r="U24" i="10"/>
  <c r="T24" i="10"/>
  <c r="S24" i="10"/>
  <c r="R24" i="10"/>
  <c r="Q24" i="10"/>
  <c r="P24" i="10"/>
  <c r="E24" i="10"/>
  <c r="S23" i="10"/>
  <c r="R23" i="10"/>
  <c r="Q23" i="10"/>
  <c r="P23" i="10"/>
  <c r="E23" i="10"/>
  <c r="U23" i="10" s="1"/>
  <c r="S22" i="10"/>
  <c r="R22" i="10"/>
  <c r="Q22" i="10"/>
  <c r="P22" i="10"/>
  <c r="E22" i="10"/>
  <c r="U22" i="10" s="1"/>
  <c r="U21" i="10"/>
  <c r="S21" i="10"/>
  <c r="R21" i="10"/>
  <c r="Q21" i="10"/>
  <c r="P21" i="10"/>
  <c r="E21" i="10"/>
  <c r="T21" i="10" s="1"/>
  <c r="S20" i="10"/>
  <c r="R20" i="10"/>
  <c r="Q20" i="10"/>
  <c r="P20" i="10"/>
  <c r="E20" i="10"/>
  <c r="U20" i="10" s="1"/>
  <c r="S19" i="10"/>
  <c r="R19" i="10"/>
  <c r="Q19" i="10"/>
  <c r="P19" i="10"/>
  <c r="E19" i="10"/>
  <c r="S18" i="10"/>
  <c r="R18" i="10"/>
  <c r="Q18" i="10"/>
  <c r="P18" i="10"/>
  <c r="E18" i="10"/>
  <c r="U18" i="10" s="1"/>
  <c r="T17" i="10"/>
  <c r="S17" i="10"/>
  <c r="R17" i="10"/>
  <c r="Q17" i="10"/>
  <c r="P17" i="10"/>
  <c r="E17" i="10"/>
  <c r="U17" i="10" s="1"/>
  <c r="S16" i="10"/>
  <c r="R16" i="10"/>
  <c r="Q16" i="10"/>
  <c r="P16" i="10"/>
  <c r="E16" i="10"/>
  <c r="T16" i="10" s="1"/>
  <c r="S15" i="10"/>
  <c r="R15" i="10"/>
  <c r="Q15" i="10"/>
  <c r="P15" i="10"/>
  <c r="E15" i="10"/>
  <c r="U15" i="10" s="1"/>
  <c r="S14" i="10"/>
  <c r="R14" i="10"/>
  <c r="Q14" i="10"/>
  <c r="P14" i="10"/>
  <c r="E14" i="10"/>
  <c r="U14" i="10" s="1"/>
  <c r="U13" i="10"/>
  <c r="S13" i="10"/>
  <c r="R13" i="10"/>
  <c r="Q13" i="10"/>
  <c r="P13" i="10"/>
  <c r="E13" i="10"/>
  <c r="S12" i="10"/>
  <c r="R12" i="10"/>
  <c r="Q12" i="10"/>
  <c r="P12" i="10"/>
  <c r="E12" i="10"/>
  <c r="S11" i="10"/>
  <c r="R11" i="10"/>
  <c r="Q11" i="10"/>
  <c r="P11" i="10"/>
  <c r="E11" i="10"/>
  <c r="U11" i="10" s="1"/>
  <c r="S10" i="10"/>
  <c r="R10" i="10"/>
  <c r="Q10" i="10"/>
  <c r="P10" i="10"/>
  <c r="E10" i="10"/>
  <c r="U10" i="10" s="1"/>
  <c r="S9" i="10"/>
  <c r="T64" i="9"/>
  <c r="S64" i="9"/>
  <c r="R64" i="9"/>
  <c r="Q64" i="9"/>
  <c r="P64" i="9"/>
  <c r="E64" i="9"/>
  <c r="U64" i="9" s="1"/>
  <c r="U63" i="9"/>
  <c r="S63" i="9"/>
  <c r="R63" i="9"/>
  <c r="Q63" i="9"/>
  <c r="P63" i="9"/>
  <c r="P62" i="9" s="1"/>
  <c r="E63" i="9"/>
  <c r="T63" i="9" s="1"/>
  <c r="S60" i="9"/>
  <c r="R60" i="9"/>
  <c r="Q60" i="9"/>
  <c r="P60" i="9"/>
  <c r="E60" i="9"/>
  <c r="T60" i="9" s="1"/>
  <c r="U59" i="9"/>
  <c r="T59" i="9"/>
  <c r="S59" i="9"/>
  <c r="R59" i="9"/>
  <c r="Q59" i="9"/>
  <c r="P59" i="9"/>
  <c r="E59" i="9"/>
  <c r="S58" i="9"/>
  <c r="R58" i="9"/>
  <c r="Q58" i="9"/>
  <c r="P58" i="9"/>
  <c r="E58" i="9"/>
  <c r="U58" i="9" s="1"/>
  <c r="U57" i="9"/>
  <c r="T57" i="9"/>
  <c r="S57" i="9"/>
  <c r="R57" i="9"/>
  <c r="Q57" i="9"/>
  <c r="P57" i="9"/>
  <c r="E57" i="9"/>
  <c r="S56" i="9"/>
  <c r="R56" i="9"/>
  <c r="S55" i="9"/>
  <c r="R55" i="9"/>
  <c r="Q55" i="9"/>
  <c r="P55" i="9"/>
  <c r="E55" i="9"/>
  <c r="T55" i="9" s="1"/>
  <c r="U54" i="9"/>
  <c r="S54" i="9"/>
  <c r="R54" i="9"/>
  <c r="Q54" i="9"/>
  <c r="P54" i="9"/>
  <c r="E54" i="9"/>
  <c r="T54" i="9" s="1"/>
  <c r="T53" i="9"/>
  <c r="S53" i="9"/>
  <c r="R53" i="9"/>
  <c r="Q53" i="9"/>
  <c r="P53" i="9"/>
  <c r="E53" i="9"/>
  <c r="U53" i="9" s="1"/>
  <c r="S52" i="9"/>
  <c r="R52" i="9"/>
  <c r="Q52" i="9"/>
  <c r="P52" i="9"/>
  <c r="E52" i="9"/>
  <c r="T51" i="9"/>
  <c r="S51" i="9"/>
  <c r="R51" i="9"/>
  <c r="Q51" i="9"/>
  <c r="P51" i="9"/>
  <c r="E51" i="9"/>
  <c r="U51" i="9" s="1"/>
  <c r="S50" i="9"/>
  <c r="R50" i="9"/>
  <c r="Q50" i="9"/>
  <c r="P50" i="9"/>
  <c r="E50" i="9"/>
  <c r="S49" i="9"/>
  <c r="R49" i="9"/>
  <c r="Q49" i="9"/>
  <c r="P49" i="9"/>
  <c r="E49" i="9"/>
  <c r="U49" i="9" s="1"/>
  <c r="S48" i="9"/>
  <c r="R48" i="9"/>
  <c r="Q48" i="9"/>
  <c r="P48" i="9"/>
  <c r="E48" i="9"/>
  <c r="U48" i="9" s="1"/>
  <c r="U47" i="9"/>
  <c r="S47" i="9"/>
  <c r="R47" i="9"/>
  <c r="Q47" i="9"/>
  <c r="P47" i="9"/>
  <c r="E47" i="9"/>
  <c r="T47" i="9" s="1"/>
  <c r="S46" i="9"/>
  <c r="R46" i="9"/>
  <c r="Q46" i="9"/>
  <c r="P46" i="9"/>
  <c r="E46" i="9"/>
  <c r="U46" i="9" s="1"/>
  <c r="T45" i="9"/>
  <c r="S45" i="9"/>
  <c r="R45" i="9"/>
  <c r="Q45" i="9"/>
  <c r="P45" i="9"/>
  <c r="E45" i="9"/>
  <c r="U45" i="9" s="1"/>
  <c r="S44" i="9"/>
  <c r="S42" i="9"/>
  <c r="R42" i="9"/>
  <c r="Q42" i="9"/>
  <c r="P42" i="9"/>
  <c r="E42" i="9"/>
  <c r="S41" i="9"/>
  <c r="R41" i="9"/>
  <c r="Q41" i="9"/>
  <c r="P41" i="9"/>
  <c r="E41" i="9"/>
  <c r="U41" i="9" s="1"/>
  <c r="S40" i="9"/>
  <c r="R40" i="9"/>
  <c r="Q40" i="9"/>
  <c r="P40" i="9"/>
  <c r="E40" i="9"/>
  <c r="U40" i="9" s="1"/>
  <c r="S39" i="9"/>
  <c r="R39" i="9"/>
  <c r="Q39" i="9"/>
  <c r="P39" i="9"/>
  <c r="E39" i="9"/>
  <c r="T39" i="9" s="1"/>
  <c r="S38" i="9"/>
  <c r="R38" i="9"/>
  <c r="Q38" i="9"/>
  <c r="P38" i="9"/>
  <c r="E38" i="9"/>
  <c r="U38" i="9" s="1"/>
  <c r="T37" i="9"/>
  <c r="S37" i="9"/>
  <c r="R37" i="9"/>
  <c r="Q37" i="9"/>
  <c r="P37" i="9"/>
  <c r="E37" i="9"/>
  <c r="U36" i="9"/>
  <c r="T36" i="9"/>
  <c r="S36" i="9"/>
  <c r="R36" i="9"/>
  <c r="Q36" i="9"/>
  <c r="P36" i="9"/>
  <c r="E36" i="9"/>
  <c r="S35" i="9"/>
  <c r="R35" i="9"/>
  <c r="Q35" i="9"/>
  <c r="P35" i="9"/>
  <c r="E35" i="9"/>
  <c r="S34" i="9"/>
  <c r="R34" i="9"/>
  <c r="Q34" i="9"/>
  <c r="P34" i="9"/>
  <c r="E34" i="9"/>
  <c r="U34" i="9" s="1"/>
  <c r="S33" i="9"/>
  <c r="R33" i="9"/>
  <c r="Q33" i="9"/>
  <c r="P33" i="9"/>
  <c r="E33" i="9"/>
  <c r="S32" i="9"/>
  <c r="R32" i="9"/>
  <c r="Q32" i="9"/>
  <c r="P32" i="9"/>
  <c r="E32" i="9"/>
  <c r="U32" i="9" s="1"/>
  <c r="S31" i="9"/>
  <c r="R31" i="9"/>
  <c r="Q31" i="9"/>
  <c r="P31" i="9"/>
  <c r="E31" i="9"/>
  <c r="U30" i="9"/>
  <c r="T30" i="9"/>
  <c r="S30" i="9"/>
  <c r="R30" i="9"/>
  <c r="Q30" i="9"/>
  <c r="P30" i="9"/>
  <c r="E30" i="9"/>
  <c r="S29" i="9"/>
  <c r="R29" i="9"/>
  <c r="Q29" i="9"/>
  <c r="P29" i="9"/>
  <c r="E29" i="9"/>
  <c r="U29" i="9" s="1"/>
  <c r="S27" i="9"/>
  <c r="R27" i="9"/>
  <c r="Q27" i="9"/>
  <c r="P27" i="9"/>
  <c r="E27" i="9"/>
  <c r="U27" i="9" s="1"/>
  <c r="S26" i="9"/>
  <c r="R26" i="9"/>
  <c r="Q26" i="9"/>
  <c r="P26" i="9"/>
  <c r="E26" i="9"/>
  <c r="S25" i="9"/>
  <c r="R25" i="9"/>
  <c r="Q25" i="9"/>
  <c r="P25" i="9"/>
  <c r="E25" i="9"/>
  <c r="U25" i="9" s="1"/>
  <c r="T24" i="9"/>
  <c r="S24" i="9"/>
  <c r="R24" i="9"/>
  <c r="Q24" i="9"/>
  <c r="P24" i="9"/>
  <c r="E24" i="9"/>
  <c r="U24" i="9" s="1"/>
  <c r="S23" i="9"/>
  <c r="R23" i="9"/>
  <c r="Q23" i="9"/>
  <c r="P23" i="9"/>
  <c r="E23" i="9"/>
  <c r="T22" i="9"/>
  <c r="S22" i="9"/>
  <c r="R22" i="9"/>
  <c r="Q22" i="9"/>
  <c r="P22" i="9"/>
  <c r="E22" i="9"/>
  <c r="U22" i="9" s="1"/>
  <c r="S21" i="9"/>
  <c r="R21" i="9"/>
  <c r="Q21" i="9"/>
  <c r="P21" i="9"/>
  <c r="E21" i="9"/>
  <c r="T21" i="9" s="1"/>
  <c r="S20" i="9"/>
  <c r="R20" i="9"/>
  <c r="Q20" i="9"/>
  <c r="P20" i="9"/>
  <c r="E20" i="9"/>
  <c r="U20" i="9" s="1"/>
  <c r="S19" i="9"/>
  <c r="R19" i="9"/>
  <c r="Q19" i="9"/>
  <c r="P19" i="9"/>
  <c r="E19" i="9"/>
  <c r="U19" i="9" s="1"/>
  <c r="U18" i="9"/>
  <c r="S18" i="9"/>
  <c r="R18" i="9"/>
  <c r="Q18" i="9"/>
  <c r="P18" i="9"/>
  <c r="E18" i="9"/>
  <c r="T18" i="9" s="1"/>
  <c r="S17" i="9"/>
  <c r="R17" i="9"/>
  <c r="Q17" i="9"/>
  <c r="P17" i="9"/>
  <c r="E17" i="9"/>
  <c r="U17" i="9" s="1"/>
  <c r="T16" i="9"/>
  <c r="S16" i="9"/>
  <c r="R16" i="9"/>
  <c r="Q16" i="9"/>
  <c r="P16" i="9"/>
  <c r="E16" i="9"/>
  <c r="U16" i="9" s="1"/>
  <c r="U15" i="9"/>
  <c r="T15" i="9"/>
  <c r="S15" i="9"/>
  <c r="R15" i="9"/>
  <c r="Q15" i="9"/>
  <c r="P15" i="9"/>
  <c r="E15" i="9"/>
  <c r="S14" i="9"/>
  <c r="R14" i="9"/>
  <c r="Q14" i="9"/>
  <c r="P14" i="9"/>
  <c r="E14" i="9"/>
  <c r="S13" i="9"/>
  <c r="R13" i="9"/>
  <c r="Q13" i="9"/>
  <c r="P13" i="9"/>
  <c r="E13" i="9"/>
  <c r="S12" i="9"/>
  <c r="R12" i="9"/>
  <c r="Q12" i="9"/>
  <c r="P12" i="9"/>
  <c r="E12" i="9"/>
  <c r="U12" i="9" s="1"/>
  <c r="S11" i="9"/>
  <c r="R11" i="9"/>
  <c r="Q11" i="9"/>
  <c r="P11" i="9"/>
  <c r="E11" i="9"/>
  <c r="U11" i="9" s="1"/>
  <c r="S10" i="9"/>
  <c r="R10" i="9"/>
  <c r="Q10" i="9"/>
  <c r="P10" i="9"/>
  <c r="E10" i="9"/>
  <c r="U10" i="9" s="1"/>
  <c r="S64" i="8"/>
  <c r="R64" i="8"/>
  <c r="Q64" i="8"/>
  <c r="P64" i="8"/>
  <c r="E64" i="8"/>
  <c r="U64" i="8" s="1"/>
  <c r="T63" i="8"/>
  <c r="S63" i="8"/>
  <c r="R63" i="8"/>
  <c r="Q63" i="8"/>
  <c r="P63" i="8"/>
  <c r="E63" i="8"/>
  <c r="S60" i="8"/>
  <c r="R60" i="8"/>
  <c r="Q60" i="8"/>
  <c r="P60" i="8"/>
  <c r="E60" i="8"/>
  <c r="U60" i="8" s="1"/>
  <c r="U59" i="8"/>
  <c r="S59" i="8"/>
  <c r="R59" i="8"/>
  <c r="Q59" i="8"/>
  <c r="P59" i="8"/>
  <c r="E59" i="8"/>
  <c r="T59" i="8" s="1"/>
  <c r="S58" i="8"/>
  <c r="R58" i="8"/>
  <c r="Q58" i="8"/>
  <c r="P58" i="8"/>
  <c r="E58" i="8"/>
  <c r="U58" i="8" s="1"/>
  <c r="S57" i="8"/>
  <c r="R57" i="8"/>
  <c r="Q57" i="8"/>
  <c r="P57" i="8"/>
  <c r="E57" i="8"/>
  <c r="U57" i="8" s="1"/>
  <c r="S55" i="8"/>
  <c r="R55" i="8"/>
  <c r="Q55" i="8"/>
  <c r="P55" i="8"/>
  <c r="E55" i="8"/>
  <c r="U55" i="8" s="1"/>
  <c r="S54" i="8"/>
  <c r="R54" i="8"/>
  <c r="Q54" i="8"/>
  <c r="P54" i="8"/>
  <c r="E54" i="8"/>
  <c r="U53" i="8"/>
  <c r="T53" i="8"/>
  <c r="S53" i="8"/>
  <c r="R53" i="8"/>
  <c r="Q53" i="8"/>
  <c r="P53" i="8"/>
  <c r="E53" i="8"/>
  <c r="S52" i="8"/>
  <c r="R52" i="8"/>
  <c r="Q52" i="8"/>
  <c r="P52" i="8"/>
  <c r="E52" i="8"/>
  <c r="U52" i="8" s="1"/>
  <c r="S51" i="8"/>
  <c r="R51" i="8"/>
  <c r="Q51" i="8"/>
  <c r="P51" i="8"/>
  <c r="E51" i="8"/>
  <c r="S50" i="8"/>
  <c r="R50" i="8"/>
  <c r="Q50" i="8"/>
  <c r="P50" i="8"/>
  <c r="E50" i="8"/>
  <c r="U49" i="8"/>
  <c r="T49" i="8"/>
  <c r="S49" i="8"/>
  <c r="R49" i="8"/>
  <c r="Q49" i="8"/>
  <c r="P49" i="8"/>
  <c r="E49" i="8"/>
  <c r="S48" i="8"/>
  <c r="R48" i="8"/>
  <c r="Q48" i="8"/>
  <c r="P48" i="8"/>
  <c r="E48" i="8"/>
  <c r="U48" i="8" s="1"/>
  <c r="S47" i="8"/>
  <c r="R47" i="8"/>
  <c r="Q47" i="8"/>
  <c r="P47" i="8"/>
  <c r="E47" i="8"/>
  <c r="U47" i="8" s="1"/>
  <c r="S46" i="8"/>
  <c r="R46" i="8"/>
  <c r="Q46" i="8"/>
  <c r="P46" i="8"/>
  <c r="E46" i="8"/>
  <c r="U45" i="8"/>
  <c r="T45" i="8"/>
  <c r="S45" i="8"/>
  <c r="R45" i="8"/>
  <c r="Q45" i="8"/>
  <c r="P45" i="8"/>
  <c r="E45" i="8"/>
  <c r="S44" i="8"/>
  <c r="S42" i="8"/>
  <c r="R42" i="8"/>
  <c r="Q42" i="8"/>
  <c r="P42" i="8"/>
  <c r="E42" i="8"/>
  <c r="S41" i="8"/>
  <c r="R41" i="8"/>
  <c r="Q41" i="8"/>
  <c r="P41" i="8"/>
  <c r="E41" i="8"/>
  <c r="U41" i="8" s="1"/>
  <c r="U40" i="8"/>
  <c r="T40" i="8"/>
  <c r="S40" i="8"/>
  <c r="R40" i="8"/>
  <c r="Q40" i="8"/>
  <c r="P40" i="8"/>
  <c r="E40" i="8"/>
  <c r="S39" i="8"/>
  <c r="R39" i="8"/>
  <c r="Q39" i="8"/>
  <c r="P39" i="8"/>
  <c r="E39" i="8"/>
  <c r="U39" i="8" s="1"/>
  <c r="S38" i="8"/>
  <c r="R38" i="8"/>
  <c r="Q38" i="8"/>
  <c r="P38" i="8"/>
  <c r="E38" i="8"/>
  <c r="U38" i="8" s="1"/>
  <c r="S37" i="8"/>
  <c r="R37" i="8"/>
  <c r="Q37" i="8"/>
  <c r="P37" i="8"/>
  <c r="E37" i="8"/>
  <c r="U36" i="8"/>
  <c r="T36" i="8"/>
  <c r="S36" i="8"/>
  <c r="R36" i="8"/>
  <c r="Q36" i="8"/>
  <c r="P36" i="8"/>
  <c r="E36" i="8"/>
  <c r="S35" i="8"/>
  <c r="R35" i="8"/>
  <c r="Q35" i="8"/>
  <c r="P35" i="8"/>
  <c r="E35" i="8"/>
  <c r="U35" i="8" s="1"/>
  <c r="U34" i="8"/>
  <c r="T34" i="8"/>
  <c r="S34" i="8"/>
  <c r="R34" i="8"/>
  <c r="Q34" i="8"/>
  <c r="P34" i="8"/>
  <c r="E34" i="8"/>
  <c r="S33" i="8"/>
  <c r="R33" i="8"/>
  <c r="Q33" i="8"/>
  <c r="P33" i="8"/>
  <c r="E33" i="8"/>
  <c r="U32" i="8"/>
  <c r="T32" i="8"/>
  <c r="S32" i="8"/>
  <c r="R32" i="8"/>
  <c r="Q32" i="8"/>
  <c r="P32" i="8"/>
  <c r="E32" i="8"/>
  <c r="S31" i="8"/>
  <c r="R31" i="8"/>
  <c r="Q31" i="8"/>
  <c r="P31" i="8"/>
  <c r="E31" i="8"/>
  <c r="S30" i="8"/>
  <c r="R30" i="8"/>
  <c r="Q30" i="8"/>
  <c r="P30" i="8"/>
  <c r="E30" i="8"/>
  <c r="U30" i="8" s="1"/>
  <c r="S29" i="8"/>
  <c r="R29" i="8"/>
  <c r="Q29" i="8"/>
  <c r="P29" i="8"/>
  <c r="E29" i="8"/>
  <c r="U29" i="8" s="1"/>
  <c r="S27" i="8"/>
  <c r="R27" i="8"/>
  <c r="Q27" i="8"/>
  <c r="P27" i="8"/>
  <c r="E27" i="8"/>
  <c r="U27" i="8" s="1"/>
  <c r="U26" i="8"/>
  <c r="S26" i="8"/>
  <c r="R26" i="8"/>
  <c r="Q26" i="8"/>
  <c r="P26" i="8"/>
  <c r="E26" i="8"/>
  <c r="T26" i="8" s="1"/>
  <c r="S25" i="8"/>
  <c r="R25" i="8"/>
  <c r="Q25" i="8"/>
  <c r="P25" i="8"/>
  <c r="E25" i="8"/>
  <c r="T25" i="8" s="1"/>
  <c r="S24" i="8"/>
  <c r="R24" i="8"/>
  <c r="Q24" i="8"/>
  <c r="P24" i="8"/>
  <c r="E24" i="8"/>
  <c r="U23" i="8"/>
  <c r="S23" i="8"/>
  <c r="R23" i="8"/>
  <c r="Q23" i="8"/>
  <c r="P23" i="8"/>
  <c r="E23" i="8"/>
  <c r="T23" i="8" s="1"/>
  <c r="S22" i="8"/>
  <c r="R22" i="8"/>
  <c r="Q22" i="8"/>
  <c r="P22" i="8"/>
  <c r="E22" i="8"/>
  <c r="U22" i="8" s="1"/>
  <c r="S21" i="8"/>
  <c r="R21" i="8"/>
  <c r="Q21" i="8"/>
  <c r="P21" i="8"/>
  <c r="E21" i="8"/>
  <c r="T21" i="8" s="1"/>
  <c r="S20" i="8"/>
  <c r="R20" i="8"/>
  <c r="Q20" i="8"/>
  <c r="P20" i="8"/>
  <c r="E20" i="8"/>
  <c r="S19" i="8"/>
  <c r="R19" i="8"/>
  <c r="Q19" i="8"/>
  <c r="P19" i="8"/>
  <c r="E19" i="8"/>
  <c r="U19" i="8" s="1"/>
  <c r="S18" i="8"/>
  <c r="R18" i="8"/>
  <c r="Q18" i="8"/>
  <c r="P18" i="8"/>
  <c r="E18" i="8"/>
  <c r="S17" i="8"/>
  <c r="R17" i="8"/>
  <c r="Q17" i="8"/>
  <c r="P17" i="8"/>
  <c r="E17" i="8"/>
  <c r="T17" i="8" s="1"/>
  <c r="T16" i="8"/>
  <c r="S16" i="8"/>
  <c r="R16" i="8"/>
  <c r="Q16" i="8"/>
  <c r="P16" i="8"/>
  <c r="E16" i="8"/>
  <c r="U16" i="8" s="1"/>
  <c r="S15" i="8"/>
  <c r="R15" i="8"/>
  <c r="Q15" i="8"/>
  <c r="P15" i="8"/>
  <c r="E15" i="8"/>
  <c r="S14" i="8"/>
  <c r="R14" i="8"/>
  <c r="Q14" i="8"/>
  <c r="P14" i="8"/>
  <c r="E14" i="8"/>
  <c r="S13" i="8"/>
  <c r="R13" i="8"/>
  <c r="Q13" i="8"/>
  <c r="P13" i="8"/>
  <c r="E13" i="8"/>
  <c r="S12" i="8"/>
  <c r="R12" i="8"/>
  <c r="Q12" i="8"/>
  <c r="P12" i="8"/>
  <c r="E12" i="8"/>
  <c r="U12" i="8" s="1"/>
  <c r="S11" i="8"/>
  <c r="R11" i="8"/>
  <c r="Q11" i="8"/>
  <c r="P11" i="8"/>
  <c r="E11" i="8"/>
  <c r="U11" i="8" s="1"/>
  <c r="S10" i="8"/>
  <c r="R10" i="8"/>
  <c r="Q10" i="8"/>
  <c r="P10" i="8"/>
  <c r="E10" i="8"/>
  <c r="U10" i="8" s="1"/>
  <c r="S9" i="8"/>
  <c r="S64" i="7"/>
  <c r="R64" i="7"/>
  <c r="Q64" i="7"/>
  <c r="P64" i="7"/>
  <c r="E64" i="7"/>
  <c r="U64" i="7" s="1"/>
  <c r="U63" i="7"/>
  <c r="T63" i="7"/>
  <c r="S63" i="7"/>
  <c r="R63" i="7"/>
  <c r="Q63" i="7"/>
  <c r="P63" i="7"/>
  <c r="E63" i="7"/>
  <c r="S60" i="7"/>
  <c r="R60" i="7"/>
  <c r="Q60" i="7"/>
  <c r="P60" i="7"/>
  <c r="E60" i="7"/>
  <c r="U60" i="7" s="1"/>
  <c r="S59" i="7"/>
  <c r="R59" i="7"/>
  <c r="Q59" i="7"/>
  <c r="P59" i="7"/>
  <c r="E59" i="7"/>
  <c r="S58" i="7"/>
  <c r="R58" i="7"/>
  <c r="Q58" i="7"/>
  <c r="P58" i="7"/>
  <c r="E58" i="7"/>
  <c r="T58" i="7" s="1"/>
  <c r="U57" i="7"/>
  <c r="T57" i="7"/>
  <c r="S57" i="7"/>
  <c r="R57" i="7"/>
  <c r="Q57" i="7"/>
  <c r="P57" i="7"/>
  <c r="E57" i="7"/>
  <c r="S56" i="7"/>
  <c r="R56" i="7"/>
  <c r="S55" i="7"/>
  <c r="R55" i="7"/>
  <c r="Q55" i="7"/>
  <c r="P55" i="7"/>
  <c r="E55" i="7"/>
  <c r="U55" i="7" s="1"/>
  <c r="S54" i="7"/>
  <c r="R54" i="7"/>
  <c r="Q54" i="7"/>
  <c r="P54" i="7"/>
  <c r="E54" i="7"/>
  <c r="S53" i="7"/>
  <c r="R53" i="7"/>
  <c r="Q53" i="7"/>
  <c r="P53" i="7"/>
  <c r="E53" i="7"/>
  <c r="U52" i="7"/>
  <c r="S52" i="7"/>
  <c r="R52" i="7"/>
  <c r="Q52" i="7"/>
  <c r="P52" i="7"/>
  <c r="E52" i="7"/>
  <c r="T52" i="7" s="1"/>
  <c r="S51" i="7"/>
  <c r="R51" i="7"/>
  <c r="Q51" i="7"/>
  <c r="P51" i="7"/>
  <c r="E51" i="7"/>
  <c r="U51" i="7" s="1"/>
  <c r="S50" i="7"/>
  <c r="R50" i="7"/>
  <c r="Q50" i="7"/>
  <c r="P50" i="7"/>
  <c r="E50" i="7"/>
  <c r="U50" i="7" s="1"/>
  <c r="S49" i="7"/>
  <c r="R49" i="7"/>
  <c r="Q49" i="7"/>
  <c r="P49" i="7"/>
  <c r="E49" i="7"/>
  <c r="S48" i="7"/>
  <c r="R48" i="7"/>
  <c r="Q48" i="7"/>
  <c r="P48" i="7"/>
  <c r="E48" i="7"/>
  <c r="S47" i="7"/>
  <c r="R47" i="7"/>
  <c r="Q47" i="7"/>
  <c r="P47" i="7"/>
  <c r="E47" i="7"/>
  <c r="U47" i="7" s="1"/>
  <c r="S46" i="7"/>
  <c r="R46" i="7"/>
  <c r="Q46" i="7"/>
  <c r="P46" i="7"/>
  <c r="E46" i="7"/>
  <c r="S45" i="7"/>
  <c r="R45" i="7"/>
  <c r="Q45" i="7"/>
  <c r="P45" i="7"/>
  <c r="E45" i="7"/>
  <c r="U45" i="7" s="1"/>
  <c r="T42" i="7"/>
  <c r="S42" i="7"/>
  <c r="R42" i="7"/>
  <c r="Q42" i="7"/>
  <c r="P42" i="7"/>
  <c r="E42" i="7"/>
  <c r="U42" i="7" s="1"/>
  <c r="S41" i="7"/>
  <c r="R41" i="7"/>
  <c r="Q41" i="7"/>
  <c r="P41" i="7"/>
  <c r="E41" i="7"/>
  <c r="S40" i="7"/>
  <c r="R40" i="7"/>
  <c r="Q40" i="7"/>
  <c r="P40" i="7"/>
  <c r="E40" i="7"/>
  <c r="U40" i="7" s="1"/>
  <c r="S39" i="7"/>
  <c r="R39" i="7"/>
  <c r="Q39" i="7"/>
  <c r="P39" i="7"/>
  <c r="E39" i="7"/>
  <c r="U39" i="7" s="1"/>
  <c r="S38" i="7"/>
  <c r="R38" i="7"/>
  <c r="Q38" i="7"/>
  <c r="P38" i="7"/>
  <c r="E38" i="7"/>
  <c r="S37" i="7"/>
  <c r="R37" i="7"/>
  <c r="Q37" i="7"/>
  <c r="P37" i="7"/>
  <c r="E37" i="7"/>
  <c r="S36" i="7"/>
  <c r="R36" i="7"/>
  <c r="Q36" i="7"/>
  <c r="P36" i="7"/>
  <c r="E36" i="7"/>
  <c r="U36" i="7" s="1"/>
  <c r="S35" i="7"/>
  <c r="R35" i="7"/>
  <c r="Q35" i="7"/>
  <c r="P35" i="7"/>
  <c r="E35" i="7"/>
  <c r="U35" i="7" s="1"/>
  <c r="S34" i="7"/>
  <c r="R34" i="7"/>
  <c r="Q34" i="7"/>
  <c r="P34" i="7"/>
  <c r="E34" i="7"/>
  <c r="S33" i="7"/>
  <c r="R33" i="7"/>
  <c r="Q33" i="7"/>
  <c r="P33" i="7"/>
  <c r="E33" i="7"/>
  <c r="U33" i="7" s="1"/>
  <c r="T32" i="7"/>
  <c r="S32" i="7"/>
  <c r="R32" i="7"/>
  <c r="Q32" i="7"/>
  <c r="P32" i="7"/>
  <c r="E32" i="7"/>
  <c r="U32" i="7" s="1"/>
  <c r="S31" i="7"/>
  <c r="R31" i="7"/>
  <c r="Q31" i="7"/>
  <c r="P31" i="7"/>
  <c r="E31" i="7"/>
  <c r="U31" i="7" s="1"/>
  <c r="S30" i="7"/>
  <c r="R30" i="7"/>
  <c r="Q30" i="7"/>
  <c r="P30" i="7"/>
  <c r="E30" i="7"/>
  <c r="S29" i="7"/>
  <c r="R29" i="7"/>
  <c r="Q29" i="7"/>
  <c r="P29" i="7"/>
  <c r="E29" i="7"/>
  <c r="U29" i="7" s="1"/>
  <c r="S27" i="7"/>
  <c r="R27" i="7"/>
  <c r="Q27" i="7"/>
  <c r="P27" i="7"/>
  <c r="E27" i="7"/>
  <c r="U26" i="7"/>
  <c r="S26" i="7"/>
  <c r="R26" i="7"/>
  <c r="Q26" i="7"/>
  <c r="P26" i="7"/>
  <c r="E26" i="7"/>
  <c r="T26" i="7" s="1"/>
  <c r="S25" i="7"/>
  <c r="R25" i="7"/>
  <c r="Q25" i="7"/>
  <c r="P25" i="7"/>
  <c r="E25" i="7"/>
  <c r="S24" i="7"/>
  <c r="R24" i="7"/>
  <c r="Q24" i="7"/>
  <c r="P24" i="7"/>
  <c r="E24" i="7"/>
  <c r="U24" i="7" s="1"/>
  <c r="U23" i="7"/>
  <c r="T23" i="7"/>
  <c r="S23" i="7"/>
  <c r="R23" i="7"/>
  <c r="Q23" i="7"/>
  <c r="P23" i="7"/>
  <c r="E23" i="7"/>
  <c r="S22" i="7"/>
  <c r="R22" i="7"/>
  <c r="Q22" i="7"/>
  <c r="P22" i="7"/>
  <c r="E22" i="7"/>
  <c r="U21" i="7"/>
  <c r="T21" i="7"/>
  <c r="S21" i="7"/>
  <c r="R21" i="7"/>
  <c r="Q21" i="7"/>
  <c r="P21" i="7"/>
  <c r="E21" i="7"/>
  <c r="S20" i="7"/>
  <c r="R20" i="7"/>
  <c r="Q20" i="7"/>
  <c r="P20" i="7"/>
  <c r="E20" i="7"/>
  <c r="S19" i="7"/>
  <c r="R19" i="7"/>
  <c r="Q19" i="7"/>
  <c r="P19" i="7"/>
  <c r="E19" i="7"/>
  <c r="S18" i="7"/>
  <c r="R18" i="7"/>
  <c r="Q18" i="7"/>
  <c r="P18" i="7"/>
  <c r="E18" i="7"/>
  <c r="T18" i="7" s="1"/>
  <c r="U17" i="7"/>
  <c r="T17" i="7"/>
  <c r="S17" i="7"/>
  <c r="R17" i="7"/>
  <c r="Q17" i="7"/>
  <c r="P17" i="7"/>
  <c r="E17" i="7"/>
  <c r="T16" i="7"/>
  <c r="S16" i="7"/>
  <c r="R16" i="7"/>
  <c r="Q16" i="7"/>
  <c r="P16" i="7"/>
  <c r="E16" i="7"/>
  <c r="U16" i="7" s="1"/>
  <c r="S15" i="7"/>
  <c r="R15" i="7"/>
  <c r="Q15" i="7"/>
  <c r="P15" i="7"/>
  <c r="E15" i="7"/>
  <c r="U15" i="7" s="1"/>
  <c r="S14" i="7"/>
  <c r="R14" i="7"/>
  <c r="Q14" i="7"/>
  <c r="P14" i="7"/>
  <c r="E14" i="7"/>
  <c r="S13" i="7"/>
  <c r="R13" i="7"/>
  <c r="Q13" i="7"/>
  <c r="P13" i="7"/>
  <c r="E13" i="7"/>
  <c r="S12" i="7"/>
  <c r="R12" i="7"/>
  <c r="Q12" i="7"/>
  <c r="P12" i="7"/>
  <c r="E12" i="7"/>
  <c r="U12" i="7" s="1"/>
  <c r="S11" i="7"/>
  <c r="R11" i="7"/>
  <c r="Q11" i="7"/>
  <c r="P11" i="7"/>
  <c r="E11" i="7"/>
  <c r="S10" i="7"/>
  <c r="R10" i="7"/>
  <c r="Q10" i="7"/>
  <c r="P10" i="7"/>
  <c r="E10" i="7"/>
  <c r="U10" i="7" s="1"/>
  <c r="S64" i="6"/>
  <c r="R64" i="6"/>
  <c r="Q64" i="6"/>
  <c r="P64" i="6"/>
  <c r="E64" i="6"/>
  <c r="U64" i="6" s="1"/>
  <c r="T63" i="6"/>
  <c r="S63" i="6"/>
  <c r="R63" i="6"/>
  <c r="Q63" i="6"/>
  <c r="P63" i="6"/>
  <c r="E63" i="6"/>
  <c r="U63" i="6" s="1"/>
  <c r="S62" i="6"/>
  <c r="T60" i="6"/>
  <c r="S60" i="6"/>
  <c r="R60" i="6"/>
  <c r="Q60" i="6"/>
  <c r="P60" i="6"/>
  <c r="E60" i="6"/>
  <c r="U60" i="6" s="1"/>
  <c r="S59" i="6"/>
  <c r="R59" i="6"/>
  <c r="Q59" i="6"/>
  <c r="P59" i="6"/>
  <c r="E59" i="6"/>
  <c r="S58" i="6"/>
  <c r="R58" i="6"/>
  <c r="Q58" i="6"/>
  <c r="P58" i="6"/>
  <c r="E58" i="6"/>
  <c r="U58" i="6" s="1"/>
  <c r="S57" i="6"/>
  <c r="R57" i="6"/>
  <c r="Q57" i="6"/>
  <c r="P57" i="6"/>
  <c r="E57" i="6"/>
  <c r="U55" i="6"/>
  <c r="T55" i="6"/>
  <c r="S55" i="6"/>
  <c r="R55" i="6"/>
  <c r="Q55" i="6"/>
  <c r="P55" i="6"/>
  <c r="E55" i="6"/>
  <c r="S54" i="6"/>
  <c r="R54" i="6"/>
  <c r="Q54" i="6"/>
  <c r="P54" i="6"/>
  <c r="E54" i="6"/>
  <c r="S53" i="6"/>
  <c r="R53" i="6"/>
  <c r="Q53" i="6"/>
  <c r="P53" i="6"/>
  <c r="E53" i="6"/>
  <c r="U53" i="6" s="1"/>
  <c r="S52" i="6"/>
  <c r="R52" i="6"/>
  <c r="Q52" i="6"/>
  <c r="P52" i="6"/>
  <c r="E52" i="6"/>
  <c r="U51" i="6"/>
  <c r="S51" i="6"/>
  <c r="R51" i="6"/>
  <c r="Q51" i="6"/>
  <c r="P51" i="6"/>
  <c r="E51" i="6"/>
  <c r="T51" i="6" s="1"/>
  <c r="S50" i="6"/>
  <c r="R50" i="6"/>
  <c r="Q50" i="6"/>
  <c r="P50" i="6"/>
  <c r="E50" i="6"/>
  <c r="U50" i="6" s="1"/>
  <c r="S49" i="6"/>
  <c r="R49" i="6"/>
  <c r="Q49" i="6"/>
  <c r="P49" i="6"/>
  <c r="E49" i="6"/>
  <c r="U49" i="6" s="1"/>
  <c r="U48" i="6"/>
  <c r="S48" i="6"/>
  <c r="R48" i="6"/>
  <c r="Q48" i="6"/>
  <c r="P48" i="6"/>
  <c r="E48" i="6"/>
  <c r="T48" i="6" s="1"/>
  <c r="S47" i="6"/>
  <c r="R47" i="6"/>
  <c r="Q47" i="6"/>
  <c r="P47" i="6"/>
  <c r="E47" i="6"/>
  <c r="S46" i="6"/>
  <c r="R46" i="6"/>
  <c r="Q46" i="6"/>
  <c r="U46" i="6" s="1"/>
  <c r="P46" i="6"/>
  <c r="E46" i="6"/>
  <c r="S45" i="6"/>
  <c r="R45" i="6"/>
  <c r="Q45" i="6"/>
  <c r="P45" i="6"/>
  <c r="E45" i="6"/>
  <c r="U45" i="6" s="1"/>
  <c r="S42" i="6"/>
  <c r="R42" i="6"/>
  <c r="Q42" i="6"/>
  <c r="P42" i="6"/>
  <c r="E42" i="6"/>
  <c r="U42" i="6" s="1"/>
  <c r="S41" i="6"/>
  <c r="R41" i="6"/>
  <c r="Q41" i="6"/>
  <c r="P41" i="6"/>
  <c r="E41" i="6"/>
  <c r="U41" i="6" s="1"/>
  <c r="S40" i="6"/>
  <c r="R40" i="6"/>
  <c r="Q40" i="6"/>
  <c r="P40" i="6"/>
  <c r="E40" i="6"/>
  <c r="U40" i="6" s="1"/>
  <c r="U39" i="6"/>
  <c r="T39" i="6"/>
  <c r="S39" i="6"/>
  <c r="R39" i="6"/>
  <c r="Q39" i="6"/>
  <c r="P39" i="6"/>
  <c r="E39" i="6"/>
  <c r="T38" i="6"/>
  <c r="S38" i="6"/>
  <c r="R38" i="6"/>
  <c r="Q38" i="6"/>
  <c r="P38" i="6"/>
  <c r="E38" i="6"/>
  <c r="U38" i="6" s="1"/>
  <c r="S37" i="6"/>
  <c r="R37" i="6"/>
  <c r="Q37" i="6"/>
  <c r="P37" i="6"/>
  <c r="E37" i="6"/>
  <c r="U37" i="6" s="1"/>
  <c r="S36" i="6"/>
  <c r="R36" i="6"/>
  <c r="Q36" i="6"/>
  <c r="P36" i="6"/>
  <c r="E36" i="6"/>
  <c r="U35" i="6"/>
  <c r="S35" i="6"/>
  <c r="R35" i="6"/>
  <c r="Q35" i="6"/>
  <c r="P35" i="6"/>
  <c r="E35" i="6"/>
  <c r="T35" i="6" s="1"/>
  <c r="U34" i="6"/>
  <c r="T34" i="6"/>
  <c r="S34" i="6"/>
  <c r="R34" i="6"/>
  <c r="Q34" i="6"/>
  <c r="P34" i="6"/>
  <c r="E34" i="6"/>
  <c r="S33" i="6"/>
  <c r="R33" i="6"/>
  <c r="Q33" i="6"/>
  <c r="P33" i="6"/>
  <c r="E33" i="6"/>
  <c r="U32" i="6"/>
  <c r="T32" i="6"/>
  <c r="S32" i="6"/>
  <c r="R32" i="6"/>
  <c r="Q32" i="6"/>
  <c r="P32" i="6"/>
  <c r="E32" i="6"/>
  <c r="T31" i="6"/>
  <c r="S31" i="6"/>
  <c r="R31" i="6"/>
  <c r="Q31" i="6"/>
  <c r="U31" i="6" s="1"/>
  <c r="P31" i="6"/>
  <c r="E31" i="6"/>
  <c r="S30" i="6"/>
  <c r="R30" i="6"/>
  <c r="Q30" i="6"/>
  <c r="P30" i="6"/>
  <c r="E30" i="6"/>
  <c r="S29" i="6"/>
  <c r="R29" i="6"/>
  <c r="Q29" i="6"/>
  <c r="P29" i="6"/>
  <c r="E29" i="6"/>
  <c r="U29" i="6" s="1"/>
  <c r="U27" i="6"/>
  <c r="S27" i="6"/>
  <c r="R27" i="6"/>
  <c r="Q27" i="6"/>
  <c r="P27" i="6"/>
  <c r="E27" i="6"/>
  <c r="T27" i="6" s="1"/>
  <c r="S26" i="6"/>
  <c r="R26" i="6"/>
  <c r="Q26" i="6"/>
  <c r="P26" i="6"/>
  <c r="E26" i="6"/>
  <c r="U26" i="6" s="1"/>
  <c r="S25" i="6"/>
  <c r="R25" i="6"/>
  <c r="Q25" i="6"/>
  <c r="P25" i="6"/>
  <c r="E25" i="6"/>
  <c r="S24" i="6"/>
  <c r="R24" i="6"/>
  <c r="Q24" i="6"/>
  <c r="P24" i="6"/>
  <c r="E24" i="6"/>
  <c r="T23" i="6"/>
  <c r="S23" i="6"/>
  <c r="R23" i="6"/>
  <c r="Q23" i="6"/>
  <c r="P23" i="6"/>
  <c r="E23" i="6"/>
  <c r="U23" i="6" s="1"/>
  <c r="T22" i="6"/>
  <c r="S22" i="6"/>
  <c r="R22" i="6"/>
  <c r="Q22" i="6"/>
  <c r="P22" i="6"/>
  <c r="E22" i="6"/>
  <c r="U22" i="6" s="1"/>
  <c r="S21" i="6"/>
  <c r="R21" i="6"/>
  <c r="Q21" i="6"/>
  <c r="P21" i="6"/>
  <c r="E21" i="6"/>
  <c r="S20" i="6"/>
  <c r="R20" i="6"/>
  <c r="Q20" i="6"/>
  <c r="P20" i="6"/>
  <c r="E20" i="6"/>
  <c r="T20" i="6" s="1"/>
  <c r="U19" i="6"/>
  <c r="T19" i="6"/>
  <c r="S19" i="6"/>
  <c r="R19" i="6"/>
  <c r="Q19" i="6"/>
  <c r="P19" i="6"/>
  <c r="E19" i="6"/>
  <c r="S18" i="6"/>
  <c r="R18" i="6"/>
  <c r="Q18" i="6"/>
  <c r="P18" i="6"/>
  <c r="E18" i="6"/>
  <c r="U18" i="6" s="1"/>
  <c r="S17" i="6"/>
  <c r="R17" i="6"/>
  <c r="Q17" i="6"/>
  <c r="P17" i="6"/>
  <c r="E17" i="6"/>
  <c r="U16" i="6"/>
  <c r="S16" i="6"/>
  <c r="R16" i="6"/>
  <c r="Q16" i="6"/>
  <c r="P16" i="6"/>
  <c r="E16" i="6"/>
  <c r="T16" i="6" s="1"/>
  <c r="S15" i="6"/>
  <c r="R15" i="6"/>
  <c r="Q15" i="6"/>
  <c r="P15" i="6"/>
  <c r="E15" i="6"/>
  <c r="U15" i="6" s="1"/>
  <c r="S14" i="6"/>
  <c r="R14" i="6"/>
  <c r="Q14" i="6"/>
  <c r="P14" i="6"/>
  <c r="E14" i="6"/>
  <c r="U14" i="6" s="1"/>
  <c r="U13" i="6"/>
  <c r="S13" i="6"/>
  <c r="R13" i="6"/>
  <c r="Q13" i="6"/>
  <c r="P13" i="6"/>
  <c r="E13" i="6"/>
  <c r="T12" i="6"/>
  <c r="S12" i="6"/>
  <c r="R12" i="6"/>
  <c r="Q12" i="6"/>
  <c r="P12" i="6"/>
  <c r="E12" i="6"/>
  <c r="U12" i="6" s="1"/>
  <c r="T11" i="6"/>
  <c r="S11" i="6"/>
  <c r="R11" i="6"/>
  <c r="Q11" i="6"/>
  <c r="P11" i="6"/>
  <c r="E11" i="6"/>
  <c r="U11" i="6" s="1"/>
  <c r="S10" i="6"/>
  <c r="R10" i="6"/>
  <c r="Q10" i="6"/>
  <c r="P10" i="6"/>
  <c r="E10" i="6"/>
  <c r="U10" i="6" s="1"/>
  <c r="S64" i="5"/>
  <c r="R64" i="5"/>
  <c r="Q64" i="5"/>
  <c r="P64" i="5"/>
  <c r="E64" i="5"/>
  <c r="U64" i="5" s="1"/>
  <c r="S63" i="5"/>
  <c r="R63" i="5"/>
  <c r="Q63" i="5"/>
  <c r="P63" i="5"/>
  <c r="E63" i="5"/>
  <c r="T60" i="5"/>
  <c r="S60" i="5"/>
  <c r="R60" i="5"/>
  <c r="Q60" i="5"/>
  <c r="P60" i="5"/>
  <c r="E60" i="5"/>
  <c r="U60" i="5" s="1"/>
  <c r="S59" i="5"/>
  <c r="R59" i="5"/>
  <c r="Q59" i="5"/>
  <c r="P59" i="5"/>
  <c r="E59" i="5"/>
  <c r="S58" i="5"/>
  <c r="R58" i="5"/>
  <c r="Q58" i="5"/>
  <c r="P58" i="5"/>
  <c r="E58" i="5"/>
  <c r="U58" i="5" s="1"/>
  <c r="U57" i="5"/>
  <c r="T57" i="5"/>
  <c r="S57" i="5"/>
  <c r="R57" i="5"/>
  <c r="Q57" i="5"/>
  <c r="P57" i="5"/>
  <c r="E57" i="5"/>
  <c r="S55" i="5"/>
  <c r="R55" i="5"/>
  <c r="Q55" i="5"/>
  <c r="P55" i="5"/>
  <c r="E55" i="5"/>
  <c r="U54" i="5"/>
  <c r="S54" i="5"/>
  <c r="R54" i="5"/>
  <c r="Q54" i="5"/>
  <c r="P54" i="5"/>
  <c r="T54" i="5" s="1"/>
  <c r="E54" i="5"/>
  <c r="S53" i="5"/>
  <c r="R53" i="5"/>
  <c r="Q53" i="5"/>
  <c r="U53" i="5" s="1"/>
  <c r="P53" i="5"/>
  <c r="E53" i="5"/>
  <c r="S52" i="5"/>
  <c r="R52" i="5"/>
  <c r="Q52" i="5"/>
  <c r="P52" i="5"/>
  <c r="E52" i="5"/>
  <c r="U52" i="5" s="1"/>
  <c r="S51" i="5"/>
  <c r="R51" i="5"/>
  <c r="Q51" i="5"/>
  <c r="P51" i="5"/>
  <c r="E51" i="5"/>
  <c r="U51" i="5" s="1"/>
  <c r="S50" i="5"/>
  <c r="R50" i="5"/>
  <c r="Q50" i="5"/>
  <c r="P50" i="5"/>
  <c r="E50" i="5"/>
  <c r="S49" i="5"/>
  <c r="R49" i="5"/>
  <c r="Q49" i="5"/>
  <c r="P49" i="5"/>
  <c r="E49" i="5"/>
  <c r="T49" i="5" s="1"/>
  <c r="S48" i="5"/>
  <c r="R48" i="5"/>
  <c r="Q48" i="5"/>
  <c r="P48" i="5"/>
  <c r="E48" i="5"/>
  <c r="U48" i="5" s="1"/>
  <c r="S47" i="5"/>
  <c r="R47" i="5"/>
  <c r="Q47" i="5"/>
  <c r="P47" i="5"/>
  <c r="E47" i="5"/>
  <c r="S46" i="5"/>
  <c r="R46" i="5"/>
  <c r="Q46" i="5"/>
  <c r="P46" i="5"/>
  <c r="E46" i="5"/>
  <c r="U46" i="5" s="1"/>
  <c r="S45" i="5"/>
  <c r="R45" i="5"/>
  <c r="Q45" i="5"/>
  <c r="P45" i="5"/>
  <c r="E45" i="5"/>
  <c r="T45" i="5" s="1"/>
  <c r="S42" i="5"/>
  <c r="R42" i="5"/>
  <c r="Q42" i="5"/>
  <c r="P42" i="5"/>
  <c r="E42" i="5"/>
  <c r="S41" i="5"/>
  <c r="R41" i="5"/>
  <c r="Q41" i="5"/>
  <c r="P41" i="5"/>
  <c r="E41" i="5"/>
  <c r="T41" i="5" s="1"/>
  <c r="S40" i="5"/>
  <c r="R40" i="5"/>
  <c r="Q40" i="5"/>
  <c r="P40" i="5"/>
  <c r="E40" i="5"/>
  <c r="T40" i="5" s="1"/>
  <c r="S39" i="5"/>
  <c r="R39" i="5"/>
  <c r="Q39" i="5"/>
  <c r="P39" i="5"/>
  <c r="E39" i="5"/>
  <c r="U39" i="5" s="1"/>
  <c r="U38" i="5"/>
  <c r="S38" i="5"/>
  <c r="R38" i="5"/>
  <c r="Q38" i="5"/>
  <c r="P38" i="5"/>
  <c r="E38" i="5"/>
  <c r="T38" i="5" s="1"/>
  <c r="U37" i="5"/>
  <c r="T37" i="5"/>
  <c r="S37" i="5"/>
  <c r="R37" i="5"/>
  <c r="Q37" i="5"/>
  <c r="P37" i="5"/>
  <c r="E37" i="5"/>
  <c r="S36" i="5"/>
  <c r="R36" i="5"/>
  <c r="Q36" i="5"/>
  <c r="P36" i="5"/>
  <c r="E36" i="5"/>
  <c r="U36" i="5" s="1"/>
  <c r="S35" i="5"/>
  <c r="R35" i="5"/>
  <c r="Q35" i="5"/>
  <c r="P35" i="5"/>
  <c r="E35" i="5"/>
  <c r="U35" i="5" s="1"/>
  <c r="S34" i="5"/>
  <c r="R34" i="5"/>
  <c r="Q34" i="5"/>
  <c r="P34" i="5"/>
  <c r="E34" i="5"/>
  <c r="S33" i="5"/>
  <c r="R33" i="5"/>
  <c r="Q33" i="5"/>
  <c r="P33" i="5"/>
  <c r="E33" i="5"/>
  <c r="S32" i="5"/>
  <c r="R32" i="5"/>
  <c r="Q32" i="5"/>
  <c r="P32" i="5"/>
  <c r="E32" i="5"/>
  <c r="U32" i="5" s="1"/>
  <c r="S31" i="5"/>
  <c r="R31" i="5"/>
  <c r="Q31" i="5"/>
  <c r="P31" i="5"/>
  <c r="T31" i="5" s="1"/>
  <c r="E31" i="5"/>
  <c r="U31" i="5" s="1"/>
  <c r="S30" i="5"/>
  <c r="R30" i="5"/>
  <c r="Q30" i="5"/>
  <c r="P30" i="5"/>
  <c r="E30" i="5"/>
  <c r="S29" i="5"/>
  <c r="R29" i="5"/>
  <c r="Q29" i="5"/>
  <c r="P29" i="5"/>
  <c r="E29" i="5"/>
  <c r="U29" i="5" s="1"/>
  <c r="U27" i="5"/>
  <c r="T27" i="5"/>
  <c r="S27" i="5"/>
  <c r="R27" i="5"/>
  <c r="Q27" i="5"/>
  <c r="P27" i="5"/>
  <c r="E27" i="5"/>
  <c r="U26" i="5"/>
  <c r="S26" i="5"/>
  <c r="R26" i="5"/>
  <c r="Q26" i="5"/>
  <c r="P26" i="5"/>
  <c r="E26" i="5"/>
  <c r="T26" i="5" s="1"/>
  <c r="U25" i="5"/>
  <c r="S25" i="5"/>
  <c r="R25" i="5"/>
  <c r="Q25" i="5"/>
  <c r="P25" i="5"/>
  <c r="E25" i="5"/>
  <c r="T25" i="5" s="1"/>
  <c r="S24" i="5"/>
  <c r="R24" i="5"/>
  <c r="Q24" i="5"/>
  <c r="P24" i="5"/>
  <c r="E24" i="5"/>
  <c r="U24" i="5" s="1"/>
  <c r="S23" i="5"/>
  <c r="R23" i="5"/>
  <c r="Q23" i="5"/>
  <c r="P23" i="5"/>
  <c r="E23" i="5"/>
  <c r="S22" i="5"/>
  <c r="R22" i="5"/>
  <c r="Q22" i="5"/>
  <c r="P22" i="5"/>
  <c r="E22" i="5"/>
  <c r="T22" i="5" s="1"/>
  <c r="T21" i="5"/>
  <c r="S21" i="5"/>
  <c r="R21" i="5"/>
  <c r="Q21" i="5"/>
  <c r="P21" i="5"/>
  <c r="E21" i="5"/>
  <c r="U21" i="5" s="1"/>
  <c r="S20" i="5"/>
  <c r="R20" i="5"/>
  <c r="Q20" i="5"/>
  <c r="P20" i="5"/>
  <c r="E20" i="5"/>
  <c r="T19" i="5"/>
  <c r="S19" i="5"/>
  <c r="R19" i="5"/>
  <c r="Q19" i="5"/>
  <c r="P19" i="5"/>
  <c r="E19" i="5"/>
  <c r="U19" i="5" s="1"/>
  <c r="S18" i="5"/>
  <c r="R18" i="5"/>
  <c r="Q18" i="5"/>
  <c r="P18" i="5"/>
  <c r="E18" i="5"/>
  <c r="U17" i="5"/>
  <c r="S17" i="5"/>
  <c r="R17" i="5"/>
  <c r="Q17" i="5"/>
  <c r="P17" i="5"/>
  <c r="E17" i="5"/>
  <c r="T17" i="5" s="1"/>
  <c r="S16" i="5"/>
  <c r="R16" i="5"/>
  <c r="Q16" i="5"/>
  <c r="P16" i="5"/>
  <c r="E16" i="5"/>
  <c r="S15" i="5"/>
  <c r="R15" i="5"/>
  <c r="Q15" i="5"/>
  <c r="P15" i="5"/>
  <c r="E15" i="5"/>
  <c r="S14" i="5"/>
  <c r="R14" i="5"/>
  <c r="Q14" i="5"/>
  <c r="P14" i="5"/>
  <c r="E14" i="5"/>
  <c r="U13" i="5"/>
  <c r="S13" i="5"/>
  <c r="R13" i="5"/>
  <c r="Q13" i="5"/>
  <c r="P13" i="5"/>
  <c r="E13" i="5"/>
  <c r="T13" i="5" s="1"/>
  <c r="T12" i="5"/>
  <c r="S12" i="5"/>
  <c r="R12" i="5"/>
  <c r="Q12" i="5"/>
  <c r="P12" i="5"/>
  <c r="E12" i="5"/>
  <c r="U12" i="5" s="1"/>
  <c r="S11" i="5"/>
  <c r="R11" i="5"/>
  <c r="Q11" i="5"/>
  <c r="P11" i="5"/>
  <c r="E11" i="5"/>
  <c r="U11" i="5" s="1"/>
  <c r="S10" i="5"/>
  <c r="R10" i="5"/>
  <c r="Q10" i="5"/>
  <c r="P10" i="5"/>
  <c r="E10" i="5"/>
  <c r="T10" i="5" s="1"/>
  <c r="S64" i="4"/>
  <c r="R64" i="4"/>
  <c r="Q64" i="4"/>
  <c r="P64" i="4"/>
  <c r="E64" i="4"/>
  <c r="U64" i="4" s="1"/>
  <c r="S63" i="4"/>
  <c r="R63" i="4"/>
  <c r="Q63" i="4"/>
  <c r="P63" i="4"/>
  <c r="E63" i="4"/>
  <c r="S60" i="4"/>
  <c r="R60" i="4"/>
  <c r="Q60" i="4"/>
  <c r="P60" i="4"/>
  <c r="E60" i="4"/>
  <c r="U60" i="4" s="1"/>
  <c r="S59" i="4"/>
  <c r="R59" i="4"/>
  <c r="Q59" i="4"/>
  <c r="P59" i="4"/>
  <c r="E59" i="4"/>
  <c r="U59" i="4" s="1"/>
  <c r="T58" i="4"/>
  <c r="S58" i="4"/>
  <c r="R58" i="4"/>
  <c r="Q58" i="4"/>
  <c r="P58" i="4"/>
  <c r="E58" i="4"/>
  <c r="U58" i="4" s="1"/>
  <c r="U57" i="4"/>
  <c r="S57" i="4"/>
  <c r="R57" i="4"/>
  <c r="Q57" i="4"/>
  <c r="P57" i="4"/>
  <c r="E57" i="4"/>
  <c r="T57" i="4" s="1"/>
  <c r="S55" i="4"/>
  <c r="R55" i="4"/>
  <c r="Q55" i="4"/>
  <c r="P55" i="4"/>
  <c r="E55" i="4"/>
  <c r="T54" i="4"/>
  <c r="S54" i="4"/>
  <c r="R54" i="4"/>
  <c r="Q54" i="4"/>
  <c r="P54" i="4"/>
  <c r="E54" i="4"/>
  <c r="U54" i="4" s="1"/>
  <c r="S53" i="4"/>
  <c r="R53" i="4"/>
  <c r="Q53" i="4"/>
  <c r="P53" i="4"/>
  <c r="E53" i="4"/>
  <c r="U53" i="4" s="1"/>
  <c r="S52" i="4"/>
  <c r="R52" i="4"/>
  <c r="Q52" i="4"/>
  <c r="P52" i="4"/>
  <c r="E52" i="4"/>
  <c r="T52" i="4" s="1"/>
  <c r="S51" i="4"/>
  <c r="R51" i="4"/>
  <c r="Q51" i="4"/>
  <c r="P51" i="4"/>
  <c r="E51" i="4"/>
  <c r="U51" i="4" s="1"/>
  <c r="S50" i="4"/>
  <c r="R50" i="4"/>
  <c r="Q50" i="4"/>
  <c r="P50" i="4"/>
  <c r="E50" i="4"/>
  <c r="U50" i="4" s="1"/>
  <c r="S49" i="4"/>
  <c r="R49" i="4"/>
  <c r="Q49" i="4"/>
  <c r="P49" i="4"/>
  <c r="E49" i="4"/>
  <c r="S48" i="4"/>
  <c r="R48" i="4"/>
  <c r="Q48" i="4"/>
  <c r="P48" i="4"/>
  <c r="E48" i="4"/>
  <c r="T48" i="4" s="1"/>
  <c r="S47" i="4"/>
  <c r="R47" i="4"/>
  <c r="Q47" i="4"/>
  <c r="P47" i="4"/>
  <c r="E47" i="4"/>
  <c r="S46" i="4"/>
  <c r="R46" i="4"/>
  <c r="Q46" i="4"/>
  <c r="P46" i="4"/>
  <c r="E46" i="4"/>
  <c r="U46" i="4" s="1"/>
  <c r="T45" i="4"/>
  <c r="S45" i="4"/>
  <c r="R45" i="4"/>
  <c r="Q45" i="4"/>
  <c r="P45" i="4"/>
  <c r="E45" i="4"/>
  <c r="U45" i="4" s="1"/>
  <c r="S44" i="4"/>
  <c r="S42" i="4"/>
  <c r="R42" i="4"/>
  <c r="Q42" i="4"/>
  <c r="P42" i="4"/>
  <c r="E42" i="4"/>
  <c r="U42" i="4" s="1"/>
  <c r="S41" i="4"/>
  <c r="R41" i="4"/>
  <c r="Q41" i="4"/>
  <c r="P41" i="4"/>
  <c r="E41" i="4"/>
  <c r="S40" i="4"/>
  <c r="R40" i="4"/>
  <c r="Q40" i="4"/>
  <c r="P40" i="4"/>
  <c r="E40" i="4"/>
  <c r="T40" i="4" s="1"/>
  <c r="U39" i="4"/>
  <c r="T39" i="4"/>
  <c r="S39" i="4"/>
  <c r="R39" i="4"/>
  <c r="Q39" i="4"/>
  <c r="P39" i="4"/>
  <c r="E39" i="4"/>
  <c r="S38" i="4"/>
  <c r="R38" i="4"/>
  <c r="Q38" i="4"/>
  <c r="P38" i="4"/>
  <c r="E38" i="4"/>
  <c r="U37" i="4"/>
  <c r="T37" i="4"/>
  <c r="S37" i="4"/>
  <c r="R37" i="4"/>
  <c r="Q37" i="4"/>
  <c r="P37" i="4"/>
  <c r="E37" i="4"/>
  <c r="U36" i="4"/>
  <c r="T36" i="4"/>
  <c r="S36" i="4"/>
  <c r="R36" i="4"/>
  <c r="Q36" i="4"/>
  <c r="P36" i="4"/>
  <c r="E36" i="4"/>
  <c r="S35" i="4"/>
  <c r="R35" i="4"/>
  <c r="Q35" i="4"/>
  <c r="P35" i="4"/>
  <c r="E35" i="4"/>
  <c r="U35" i="4" s="1"/>
  <c r="S34" i="4"/>
  <c r="R34" i="4"/>
  <c r="Q34" i="4"/>
  <c r="P34" i="4"/>
  <c r="E34" i="4"/>
  <c r="U34" i="4" s="1"/>
  <c r="S33" i="4"/>
  <c r="R33" i="4"/>
  <c r="Q33" i="4"/>
  <c r="P33" i="4"/>
  <c r="E33" i="4"/>
  <c r="U32" i="4"/>
  <c r="S32" i="4"/>
  <c r="R32" i="4"/>
  <c r="Q32" i="4"/>
  <c r="P32" i="4"/>
  <c r="E32" i="4"/>
  <c r="T32" i="4" s="1"/>
  <c r="T31" i="4"/>
  <c r="S31" i="4"/>
  <c r="R31" i="4"/>
  <c r="Q31" i="4"/>
  <c r="P31" i="4"/>
  <c r="E31" i="4"/>
  <c r="U31" i="4" s="1"/>
  <c r="S30" i="4"/>
  <c r="R30" i="4"/>
  <c r="Q30" i="4"/>
  <c r="P30" i="4"/>
  <c r="E30" i="4"/>
  <c r="S29" i="4"/>
  <c r="R29" i="4"/>
  <c r="Q29" i="4"/>
  <c r="P29" i="4"/>
  <c r="E29" i="4"/>
  <c r="U29" i="4" s="1"/>
  <c r="S28" i="4"/>
  <c r="U27" i="4"/>
  <c r="S27" i="4"/>
  <c r="R27" i="4"/>
  <c r="Q27" i="4"/>
  <c r="P27" i="4"/>
  <c r="E27" i="4"/>
  <c r="T27" i="4" s="1"/>
  <c r="S26" i="4"/>
  <c r="R26" i="4"/>
  <c r="Q26" i="4"/>
  <c r="P26" i="4"/>
  <c r="E26" i="4"/>
  <c r="S25" i="4"/>
  <c r="R25" i="4"/>
  <c r="Q25" i="4"/>
  <c r="P25" i="4"/>
  <c r="E25" i="4"/>
  <c r="T24" i="4"/>
  <c r="S24" i="4"/>
  <c r="R24" i="4"/>
  <c r="Q24" i="4"/>
  <c r="P24" i="4"/>
  <c r="E24" i="4"/>
  <c r="U24" i="4" s="1"/>
  <c r="S23" i="4"/>
  <c r="R23" i="4"/>
  <c r="Q23" i="4"/>
  <c r="P23" i="4"/>
  <c r="E23" i="4"/>
  <c r="S22" i="4"/>
  <c r="R22" i="4"/>
  <c r="Q22" i="4"/>
  <c r="P22" i="4"/>
  <c r="E22" i="4"/>
  <c r="U22" i="4" s="1"/>
  <c r="S21" i="4"/>
  <c r="R21" i="4"/>
  <c r="Q21" i="4"/>
  <c r="P21" i="4"/>
  <c r="E21" i="4"/>
  <c r="U20" i="4"/>
  <c r="S20" i="4"/>
  <c r="R20" i="4"/>
  <c r="Q20" i="4"/>
  <c r="P20" i="4"/>
  <c r="E20" i="4"/>
  <c r="T20" i="4" s="1"/>
  <c r="S19" i="4"/>
  <c r="R19" i="4"/>
  <c r="Q19" i="4"/>
  <c r="P19" i="4"/>
  <c r="E19" i="4"/>
  <c r="S18" i="4"/>
  <c r="R18" i="4"/>
  <c r="Q18" i="4"/>
  <c r="P18" i="4"/>
  <c r="E18" i="4"/>
  <c r="U18" i="4" s="1"/>
  <c r="U17" i="4"/>
  <c r="T17" i="4"/>
  <c r="S17" i="4"/>
  <c r="R17" i="4"/>
  <c r="Q17" i="4"/>
  <c r="P17" i="4"/>
  <c r="E17" i="4"/>
  <c r="T16" i="4"/>
  <c r="S16" i="4"/>
  <c r="R16" i="4"/>
  <c r="Q16" i="4"/>
  <c r="P16" i="4"/>
  <c r="E16" i="4"/>
  <c r="S15" i="4"/>
  <c r="R15" i="4"/>
  <c r="Q15" i="4"/>
  <c r="P15" i="4"/>
  <c r="E15" i="4"/>
  <c r="S14" i="4"/>
  <c r="R14" i="4"/>
  <c r="Q14" i="4"/>
  <c r="P14" i="4"/>
  <c r="E14" i="4"/>
  <c r="U14" i="4" s="1"/>
  <c r="S13" i="4"/>
  <c r="R13" i="4"/>
  <c r="Q13" i="4"/>
  <c r="P13" i="4"/>
  <c r="E13" i="4"/>
  <c r="U12" i="4"/>
  <c r="S12" i="4"/>
  <c r="R12" i="4"/>
  <c r="Q12" i="4"/>
  <c r="P12" i="4"/>
  <c r="E12" i="4"/>
  <c r="T12" i="4" s="1"/>
  <c r="S11" i="4"/>
  <c r="R11" i="4"/>
  <c r="Q11" i="4"/>
  <c r="P11" i="4"/>
  <c r="E11" i="4"/>
  <c r="T10" i="4"/>
  <c r="S10" i="4"/>
  <c r="R10" i="4"/>
  <c r="Q10" i="4"/>
  <c r="P10" i="4"/>
  <c r="E10" i="4"/>
  <c r="U10" i="4" s="1"/>
  <c r="S64" i="3"/>
  <c r="R64" i="3"/>
  <c r="Q64" i="3"/>
  <c r="P64" i="3"/>
  <c r="E64" i="3"/>
  <c r="S63" i="3"/>
  <c r="R63" i="3"/>
  <c r="Q63" i="3"/>
  <c r="P63" i="3"/>
  <c r="E63" i="3"/>
  <c r="S60" i="3"/>
  <c r="R60" i="3"/>
  <c r="Q60" i="3"/>
  <c r="P60" i="3"/>
  <c r="E60" i="3"/>
  <c r="T60" i="3" s="1"/>
  <c r="U59" i="3"/>
  <c r="T59" i="3"/>
  <c r="S59" i="3"/>
  <c r="R59" i="3"/>
  <c r="Q59" i="3"/>
  <c r="P59" i="3"/>
  <c r="E59" i="3"/>
  <c r="S58" i="3"/>
  <c r="R58" i="3"/>
  <c r="Q58" i="3"/>
  <c r="P58" i="3"/>
  <c r="E58" i="3"/>
  <c r="U58" i="3" s="1"/>
  <c r="S57" i="3"/>
  <c r="R57" i="3"/>
  <c r="Q57" i="3"/>
  <c r="P57" i="3"/>
  <c r="E57" i="3"/>
  <c r="U55" i="3"/>
  <c r="S55" i="3"/>
  <c r="R55" i="3"/>
  <c r="Q55" i="3"/>
  <c r="P55" i="3"/>
  <c r="E55" i="3"/>
  <c r="T55" i="3" s="1"/>
  <c r="T54" i="3"/>
  <c r="S54" i="3"/>
  <c r="R54" i="3"/>
  <c r="Q54" i="3"/>
  <c r="P54" i="3"/>
  <c r="E54" i="3"/>
  <c r="U54" i="3" s="1"/>
  <c r="S53" i="3"/>
  <c r="R53" i="3"/>
  <c r="Q53" i="3"/>
  <c r="P53" i="3"/>
  <c r="E53" i="3"/>
  <c r="U53" i="3" s="1"/>
  <c r="U52" i="3"/>
  <c r="T52" i="3"/>
  <c r="S52" i="3"/>
  <c r="R52" i="3"/>
  <c r="Q52" i="3"/>
  <c r="P52" i="3"/>
  <c r="E52" i="3"/>
  <c r="U51" i="3"/>
  <c r="S51" i="3"/>
  <c r="R51" i="3"/>
  <c r="Q51" i="3"/>
  <c r="P51" i="3"/>
  <c r="E51" i="3"/>
  <c r="T51" i="3" s="1"/>
  <c r="T50" i="3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S47" i="3"/>
  <c r="R47" i="3"/>
  <c r="Q47" i="3"/>
  <c r="P47" i="3"/>
  <c r="E47" i="3"/>
  <c r="U46" i="3"/>
  <c r="T46" i="3"/>
  <c r="S46" i="3"/>
  <c r="R46" i="3"/>
  <c r="Q46" i="3"/>
  <c r="P46" i="3"/>
  <c r="E46" i="3"/>
  <c r="S45" i="3"/>
  <c r="R45" i="3"/>
  <c r="Q45" i="3"/>
  <c r="P45" i="3"/>
  <c r="E45" i="3"/>
  <c r="S42" i="3"/>
  <c r="R42" i="3"/>
  <c r="Q42" i="3"/>
  <c r="P42" i="3"/>
  <c r="E42" i="3"/>
  <c r="T42" i="3" s="1"/>
  <c r="U41" i="3"/>
  <c r="T41" i="3"/>
  <c r="S41" i="3"/>
  <c r="R41" i="3"/>
  <c r="Q41" i="3"/>
  <c r="P41" i="3"/>
  <c r="E41" i="3"/>
  <c r="S40" i="3"/>
  <c r="R40" i="3"/>
  <c r="Q40" i="3"/>
  <c r="P40" i="3"/>
  <c r="E40" i="3"/>
  <c r="U40" i="3" s="1"/>
  <c r="S39" i="3"/>
  <c r="R39" i="3"/>
  <c r="Q39" i="3"/>
  <c r="P39" i="3"/>
  <c r="E39" i="3"/>
  <c r="S38" i="3"/>
  <c r="R38" i="3"/>
  <c r="Q38" i="3"/>
  <c r="P38" i="3"/>
  <c r="E38" i="3"/>
  <c r="T38" i="3" s="1"/>
  <c r="U37" i="3"/>
  <c r="T37" i="3"/>
  <c r="S37" i="3"/>
  <c r="R37" i="3"/>
  <c r="Q37" i="3"/>
  <c r="P37" i="3"/>
  <c r="E37" i="3"/>
  <c r="S36" i="3"/>
  <c r="R36" i="3"/>
  <c r="Q36" i="3"/>
  <c r="P36" i="3"/>
  <c r="E36" i="3"/>
  <c r="T35" i="3"/>
  <c r="S35" i="3"/>
  <c r="R35" i="3"/>
  <c r="Q35" i="3"/>
  <c r="P35" i="3"/>
  <c r="E35" i="3"/>
  <c r="U35" i="3" s="1"/>
  <c r="U34" i="3"/>
  <c r="T34" i="3"/>
  <c r="S34" i="3"/>
  <c r="R34" i="3"/>
  <c r="Q34" i="3"/>
  <c r="P34" i="3"/>
  <c r="E34" i="3"/>
  <c r="S33" i="3"/>
  <c r="R33" i="3"/>
  <c r="Q33" i="3"/>
  <c r="P33" i="3"/>
  <c r="E33" i="3"/>
  <c r="S32" i="3"/>
  <c r="R32" i="3"/>
  <c r="Q32" i="3"/>
  <c r="P32" i="3"/>
  <c r="E32" i="3"/>
  <c r="U32" i="3" s="1"/>
  <c r="S31" i="3"/>
  <c r="R31" i="3"/>
  <c r="Q31" i="3"/>
  <c r="P31" i="3"/>
  <c r="E31" i="3"/>
  <c r="S30" i="3"/>
  <c r="R30" i="3"/>
  <c r="Q30" i="3"/>
  <c r="P30" i="3"/>
  <c r="E30" i="3"/>
  <c r="S29" i="3"/>
  <c r="R29" i="3"/>
  <c r="Q29" i="3"/>
  <c r="P29" i="3"/>
  <c r="E29" i="3"/>
  <c r="U29" i="3" s="1"/>
  <c r="U27" i="3"/>
  <c r="S27" i="3"/>
  <c r="R27" i="3"/>
  <c r="Q27" i="3"/>
  <c r="P27" i="3"/>
  <c r="E27" i="3"/>
  <c r="T27" i="3" s="1"/>
  <c r="U26" i="3"/>
  <c r="S26" i="3"/>
  <c r="R26" i="3"/>
  <c r="Q26" i="3"/>
  <c r="P26" i="3"/>
  <c r="E26" i="3"/>
  <c r="T26" i="3" s="1"/>
  <c r="T25" i="3"/>
  <c r="S25" i="3"/>
  <c r="R25" i="3"/>
  <c r="Q25" i="3"/>
  <c r="P25" i="3"/>
  <c r="E25" i="3"/>
  <c r="U25" i="3" s="1"/>
  <c r="U24" i="3"/>
  <c r="S24" i="3"/>
  <c r="R24" i="3"/>
  <c r="Q24" i="3"/>
  <c r="P24" i="3"/>
  <c r="E24" i="3"/>
  <c r="T24" i="3" s="1"/>
  <c r="T23" i="3"/>
  <c r="S23" i="3"/>
  <c r="R23" i="3"/>
  <c r="Q23" i="3"/>
  <c r="P23" i="3"/>
  <c r="E23" i="3"/>
  <c r="S22" i="3"/>
  <c r="R22" i="3"/>
  <c r="Q22" i="3"/>
  <c r="P22" i="3"/>
  <c r="E22" i="3"/>
  <c r="U22" i="3" s="1"/>
  <c r="S21" i="3"/>
  <c r="R21" i="3"/>
  <c r="Q21" i="3"/>
  <c r="P21" i="3"/>
  <c r="E21" i="3"/>
  <c r="U21" i="3" s="1"/>
  <c r="S20" i="3"/>
  <c r="R20" i="3"/>
  <c r="Q20" i="3"/>
  <c r="P20" i="3"/>
  <c r="E20" i="3"/>
  <c r="S19" i="3"/>
  <c r="R19" i="3"/>
  <c r="Q19" i="3"/>
  <c r="P19" i="3"/>
  <c r="E19" i="3"/>
  <c r="T19" i="3" s="1"/>
  <c r="S18" i="3"/>
  <c r="R18" i="3"/>
  <c r="Q18" i="3"/>
  <c r="P18" i="3"/>
  <c r="E18" i="3"/>
  <c r="U18" i="3" s="1"/>
  <c r="T17" i="3"/>
  <c r="S17" i="3"/>
  <c r="R17" i="3"/>
  <c r="Q17" i="3"/>
  <c r="P17" i="3"/>
  <c r="E17" i="3"/>
  <c r="U17" i="3" s="1"/>
  <c r="S16" i="3"/>
  <c r="R16" i="3"/>
  <c r="Q16" i="3"/>
  <c r="P16" i="3"/>
  <c r="E16" i="3"/>
  <c r="U16" i="3" s="1"/>
  <c r="U15" i="3"/>
  <c r="S15" i="3"/>
  <c r="R15" i="3"/>
  <c r="Q15" i="3"/>
  <c r="P15" i="3"/>
  <c r="E15" i="3"/>
  <c r="T15" i="3" s="1"/>
  <c r="S14" i="3"/>
  <c r="R14" i="3"/>
  <c r="Q14" i="3"/>
  <c r="P14" i="3"/>
  <c r="E14" i="3"/>
  <c r="U14" i="3" s="1"/>
  <c r="S13" i="3"/>
  <c r="R13" i="3"/>
  <c r="Q13" i="3"/>
  <c r="P13" i="3"/>
  <c r="E13" i="3"/>
  <c r="U13" i="3" s="1"/>
  <c r="S12" i="3"/>
  <c r="R12" i="3"/>
  <c r="Q12" i="3"/>
  <c r="P12" i="3"/>
  <c r="E12" i="3"/>
  <c r="U11" i="3"/>
  <c r="S11" i="3"/>
  <c r="R11" i="3"/>
  <c r="Q11" i="3"/>
  <c r="P11" i="3"/>
  <c r="E11" i="3"/>
  <c r="T11" i="3" s="1"/>
  <c r="S10" i="3"/>
  <c r="R10" i="3"/>
  <c r="Q10" i="3"/>
  <c r="P10" i="3"/>
  <c r="E10" i="3"/>
  <c r="U10" i="3" s="1"/>
  <c r="S64" i="2"/>
  <c r="R64" i="2"/>
  <c r="Q64" i="2"/>
  <c r="P64" i="2"/>
  <c r="E64" i="2"/>
  <c r="U64" i="2" s="1"/>
  <c r="S63" i="2"/>
  <c r="R63" i="2"/>
  <c r="Q63" i="2"/>
  <c r="P63" i="2"/>
  <c r="E63" i="2"/>
  <c r="U60" i="2"/>
  <c r="S60" i="2"/>
  <c r="R60" i="2"/>
  <c r="Q60" i="2"/>
  <c r="P60" i="2"/>
  <c r="E60" i="2"/>
  <c r="T60" i="2" s="1"/>
  <c r="U59" i="2"/>
  <c r="T59" i="2"/>
  <c r="S59" i="2"/>
  <c r="R59" i="2"/>
  <c r="Q59" i="2"/>
  <c r="P59" i="2"/>
  <c r="E59" i="2"/>
  <c r="S58" i="2"/>
  <c r="R58" i="2"/>
  <c r="Q58" i="2"/>
  <c r="P58" i="2"/>
  <c r="E58" i="2"/>
  <c r="U58" i="2" s="1"/>
  <c r="S57" i="2"/>
  <c r="R57" i="2"/>
  <c r="Q57" i="2"/>
  <c r="P57" i="2"/>
  <c r="E57" i="2"/>
  <c r="U57" i="2" s="1"/>
  <c r="S56" i="2"/>
  <c r="R56" i="2"/>
  <c r="S55" i="2"/>
  <c r="R55" i="2"/>
  <c r="Q55" i="2"/>
  <c r="P55" i="2"/>
  <c r="E55" i="2"/>
  <c r="T55" i="2" s="1"/>
  <c r="U54" i="2"/>
  <c r="T54" i="2"/>
  <c r="S54" i="2"/>
  <c r="R54" i="2"/>
  <c r="Q54" i="2"/>
  <c r="P54" i="2"/>
  <c r="E54" i="2"/>
  <c r="S53" i="2"/>
  <c r="R53" i="2"/>
  <c r="Q53" i="2"/>
  <c r="P53" i="2"/>
  <c r="E53" i="2"/>
  <c r="U52" i="2"/>
  <c r="T52" i="2"/>
  <c r="S52" i="2"/>
  <c r="R52" i="2"/>
  <c r="Q52" i="2"/>
  <c r="P52" i="2"/>
  <c r="E52" i="2"/>
  <c r="U51" i="2"/>
  <c r="T51" i="2"/>
  <c r="S51" i="2"/>
  <c r="R51" i="2"/>
  <c r="Q51" i="2"/>
  <c r="P51" i="2"/>
  <c r="E51" i="2"/>
  <c r="S50" i="2"/>
  <c r="R50" i="2"/>
  <c r="Q50" i="2"/>
  <c r="P50" i="2"/>
  <c r="E50" i="2"/>
  <c r="S49" i="2"/>
  <c r="R49" i="2"/>
  <c r="Q49" i="2"/>
  <c r="P49" i="2"/>
  <c r="E49" i="2"/>
  <c r="U49" i="2" s="1"/>
  <c r="S48" i="2"/>
  <c r="R48" i="2"/>
  <c r="Q48" i="2"/>
  <c r="P48" i="2"/>
  <c r="E48" i="2"/>
  <c r="U47" i="2"/>
  <c r="S47" i="2"/>
  <c r="R47" i="2"/>
  <c r="Q47" i="2"/>
  <c r="P47" i="2"/>
  <c r="E47" i="2"/>
  <c r="T47" i="2" s="1"/>
  <c r="S46" i="2"/>
  <c r="R46" i="2"/>
  <c r="Q46" i="2"/>
  <c r="P46" i="2"/>
  <c r="E46" i="2"/>
  <c r="S45" i="2"/>
  <c r="R45" i="2"/>
  <c r="Q45" i="2"/>
  <c r="P45" i="2"/>
  <c r="E45" i="2"/>
  <c r="U45" i="2" s="1"/>
  <c r="S44" i="2"/>
  <c r="R44" i="2"/>
  <c r="S42" i="2"/>
  <c r="R42" i="2"/>
  <c r="Q42" i="2"/>
  <c r="P42" i="2"/>
  <c r="E42" i="2"/>
  <c r="U42" i="2" s="1"/>
  <c r="S41" i="2"/>
  <c r="R41" i="2"/>
  <c r="Q41" i="2"/>
  <c r="P41" i="2"/>
  <c r="E41" i="2"/>
  <c r="U41" i="2" s="1"/>
  <c r="S40" i="2"/>
  <c r="R40" i="2"/>
  <c r="Q40" i="2"/>
  <c r="P40" i="2"/>
  <c r="E40" i="2"/>
  <c r="U40" i="2" s="1"/>
  <c r="S39" i="2"/>
  <c r="R39" i="2"/>
  <c r="Q39" i="2"/>
  <c r="P39" i="2"/>
  <c r="E39" i="2"/>
  <c r="S38" i="2"/>
  <c r="R38" i="2"/>
  <c r="Q38" i="2"/>
  <c r="P38" i="2"/>
  <c r="E38" i="2"/>
  <c r="T38" i="2" s="1"/>
  <c r="U37" i="2"/>
  <c r="T37" i="2"/>
  <c r="S37" i="2"/>
  <c r="R37" i="2"/>
  <c r="Q37" i="2"/>
  <c r="P37" i="2"/>
  <c r="E37" i="2"/>
  <c r="S36" i="2"/>
  <c r="R36" i="2"/>
  <c r="Q36" i="2"/>
  <c r="P36" i="2"/>
  <c r="E36" i="2"/>
  <c r="S35" i="2"/>
  <c r="R35" i="2"/>
  <c r="Q35" i="2"/>
  <c r="P35" i="2"/>
  <c r="E35" i="2"/>
  <c r="T35" i="2" s="1"/>
  <c r="S34" i="2"/>
  <c r="R34" i="2"/>
  <c r="Q34" i="2"/>
  <c r="U34" i="2" s="1"/>
  <c r="P34" i="2"/>
  <c r="T34" i="2" s="1"/>
  <c r="E34" i="2"/>
  <c r="S33" i="2"/>
  <c r="R33" i="2"/>
  <c r="Q33" i="2"/>
  <c r="U33" i="2" s="1"/>
  <c r="P33" i="2"/>
  <c r="T33" i="2" s="1"/>
  <c r="E33" i="2"/>
  <c r="S32" i="2"/>
  <c r="R32" i="2"/>
  <c r="Q32" i="2"/>
  <c r="P32" i="2"/>
  <c r="E32" i="2"/>
  <c r="U32" i="2" s="1"/>
  <c r="S31" i="2"/>
  <c r="R31" i="2"/>
  <c r="Q31" i="2"/>
  <c r="P31" i="2"/>
  <c r="E31" i="2"/>
  <c r="U30" i="2"/>
  <c r="S30" i="2"/>
  <c r="R30" i="2"/>
  <c r="Q30" i="2"/>
  <c r="P30" i="2"/>
  <c r="E30" i="2"/>
  <c r="T30" i="2" s="1"/>
  <c r="S29" i="2"/>
  <c r="R29" i="2"/>
  <c r="Q29" i="2"/>
  <c r="P29" i="2"/>
  <c r="E29" i="2"/>
  <c r="S27" i="2"/>
  <c r="R27" i="2"/>
  <c r="Q27" i="2"/>
  <c r="P27" i="2"/>
  <c r="E27" i="2"/>
  <c r="U27" i="2" s="1"/>
  <c r="S26" i="2"/>
  <c r="R26" i="2"/>
  <c r="Q26" i="2"/>
  <c r="P26" i="2"/>
  <c r="E26" i="2"/>
  <c r="U25" i="2"/>
  <c r="S25" i="2"/>
  <c r="R25" i="2"/>
  <c r="Q25" i="2"/>
  <c r="P25" i="2"/>
  <c r="E25" i="2"/>
  <c r="T25" i="2" s="1"/>
  <c r="S24" i="2"/>
  <c r="R24" i="2"/>
  <c r="Q24" i="2"/>
  <c r="P24" i="2"/>
  <c r="E24" i="2"/>
  <c r="S23" i="2"/>
  <c r="R23" i="2"/>
  <c r="Q23" i="2"/>
  <c r="P23" i="2"/>
  <c r="E23" i="2"/>
  <c r="U22" i="2"/>
  <c r="T22" i="2"/>
  <c r="S22" i="2"/>
  <c r="R22" i="2"/>
  <c r="Q22" i="2"/>
  <c r="P22" i="2"/>
  <c r="E22" i="2"/>
  <c r="U21" i="2"/>
  <c r="S21" i="2"/>
  <c r="R21" i="2"/>
  <c r="Q21" i="2"/>
  <c r="P21" i="2"/>
  <c r="E21" i="2"/>
  <c r="T21" i="2" s="1"/>
  <c r="T20" i="2"/>
  <c r="S20" i="2"/>
  <c r="R20" i="2"/>
  <c r="Q20" i="2"/>
  <c r="P20" i="2"/>
  <c r="E20" i="2"/>
  <c r="U20" i="2" s="1"/>
  <c r="S19" i="2"/>
  <c r="R19" i="2"/>
  <c r="Q19" i="2"/>
  <c r="P19" i="2"/>
  <c r="E19" i="2"/>
  <c r="U19" i="2" s="1"/>
  <c r="S18" i="2"/>
  <c r="R18" i="2"/>
  <c r="Q18" i="2"/>
  <c r="P18" i="2"/>
  <c r="E18" i="2"/>
  <c r="S17" i="2"/>
  <c r="R17" i="2"/>
  <c r="Q17" i="2"/>
  <c r="P17" i="2"/>
  <c r="E17" i="2"/>
  <c r="T16" i="2"/>
  <c r="S16" i="2"/>
  <c r="R16" i="2"/>
  <c r="Q16" i="2"/>
  <c r="P16" i="2"/>
  <c r="E16" i="2"/>
  <c r="U16" i="2" s="1"/>
  <c r="S15" i="2"/>
  <c r="R15" i="2"/>
  <c r="Q15" i="2"/>
  <c r="P15" i="2"/>
  <c r="E15" i="2"/>
  <c r="U15" i="2" s="1"/>
  <c r="U14" i="2"/>
  <c r="T14" i="2"/>
  <c r="S14" i="2"/>
  <c r="R14" i="2"/>
  <c r="Q14" i="2"/>
  <c r="P14" i="2"/>
  <c r="E14" i="2"/>
  <c r="S13" i="2"/>
  <c r="R13" i="2"/>
  <c r="Q13" i="2"/>
  <c r="P13" i="2"/>
  <c r="E13" i="2"/>
  <c r="S12" i="2"/>
  <c r="R12" i="2"/>
  <c r="Q12" i="2"/>
  <c r="P12" i="2"/>
  <c r="E12" i="2"/>
  <c r="S11" i="2"/>
  <c r="R11" i="2"/>
  <c r="Q11" i="2"/>
  <c r="P11" i="2"/>
  <c r="E11" i="2"/>
  <c r="U11" i="2" s="1"/>
  <c r="S10" i="2"/>
  <c r="R10" i="2"/>
  <c r="Q10" i="2"/>
  <c r="P10" i="2"/>
  <c r="E10" i="2"/>
  <c r="T64" i="1"/>
  <c r="S64" i="1"/>
  <c r="R64" i="1"/>
  <c r="Q64" i="1"/>
  <c r="P64" i="1"/>
  <c r="E64" i="1"/>
  <c r="U64" i="1" s="1"/>
  <c r="S63" i="1"/>
  <c r="R63" i="1"/>
  <c r="Q63" i="1"/>
  <c r="P63" i="1"/>
  <c r="E63" i="1"/>
  <c r="S60" i="1"/>
  <c r="R60" i="1"/>
  <c r="Q60" i="1"/>
  <c r="P60" i="1"/>
  <c r="E60" i="1"/>
  <c r="U60" i="1" s="1"/>
  <c r="S59" i="1"/>
  <c r="R59" i="1"/>
  <c r="Q59" i="1"/>
  <c r="P59" i="1"/>
  <c r="E59" i="1"/>
  <c r="U59" i="1" s="1"/>
  <c r="S58" i="1"/>
  <c r="R58" i="1"/>
  <c r="Q58" i="1"/>
  <c r="P58" i="1"/>
  <c r="E58" i="1"/>
  <c r="S57" i="1"/>
  <c r="R57" i="1"/>
  <c r="Q57" i="1"/>
  <c r="P57" i="1"/>
  <c r="E57" i="1"/>
  <c r="U57" i="1" s="1"/>
  <c r="U55" i="1"/>
  <c r="T55" i="1"/>
  <c r="S55" i="1"/>
  <c r="R55" i="1"/>
  <c r="Q55" i="1"/>
  <c r="P55" i="1"/>
  <c r="E55" i="1"/>
  <c r="S54" i="1"/>
  <c r="R54" i="1"/>
  <c r="Q54" i="1"/>
  <c r="P54" i="1"/>
  <c r="E54" i="1"/>
  <c r="U54" i="1" s="1"/>
  <c r="S53" i="1"/>
  <c r="R53" i="1"/>
  <c r="Q53" i="1"/>
  <c r="P53" i="1"/>
  <c r="E53" i="1"/>
  <c r="S52" i="1"/>
  <c r="R52" i="1"/>
  <c r="Q52" i="1"/>
  <c r="P52" i="1"/>
  <c r="E52" i="1"/>
  <c r="T52" i="1" s="1"/>
  <c r="S51" i="1"/>
  <c r="R51" i="1"/>
  <c r="Q51" i="1"/>
  <c r="P51" i="1"/>
  <c r="E51" i="1"/>
  <c r="U51" i="1" s="1"/>
  <c r="S50" i="1"/>
  <c r="R50" i="1"/>
  <c r="Q50" i="1"/>
  <c r="P50" i="1"/>
  <c r="E50" i="1"/>
  <c r="S49" i="1"/>
  <c r="R49" i="1"/>
  <c r="Q49" i="1"/>
  <c r="P49" i="1"/>
  <c r="E49" i="1"/>
  <c r="T49" i="1" s="1"/>
  <c r="S48" i="1"/>
  <c r="R48" i="1"/>
  <c r="Q48" i="1"/>
  <c r="P48" i="1"/>
  <c r="E48" i="1"/>
  <c r="U48" i="1" s="1"/>
  <c r="U47" i="1"/>
  <c r="T47" i="1"/>
  <c r="S47" i="1"/>
  <c r="R47" i="1"/>
  <c r="Q47" i="1"/>
  <c r="P47" i="1"/>
  <c r="E47" i="1"/>
  <c r="S46" i="1"/>
  <c r="R46" i="1"/>
  <c r="Q46" i="1"/>
  <c r="P46" i="1"/>
  <c r="E46" i="1"/>
  <c r="U46" i="1" s="1"/>
  <c r="S45" i="1"/>
  <c r="R45" i="1"/>
  <c r="Q45" i="1"/>
  <c r="P45" i="1"/>
  <c r="E45" i="1"/>
  <c r="S44" i="1"/>
  <c r="S42" i="1"/>
  <c r="R42" i="1"/>
  <c r="Q42" i="1"/>
  <c r="P42" i="1"/>
  <c r="E42" i="1"/>
  <c r="U42" i="1" s="1"/>
  <c r="U41" i="1"/>
  <c r="S41" i="1"/>
  <c r="R41" i="1"/>
  <c r="Q41" i="1"/>
  <c r="P41" i="1"/>
  <c r="E41" i="1"/>
  <c r="T41" i="1" s="1"/>
  <c r="S40" i="1"/>
  <c r="R40" i="1"/>
  <c r="Q40" i="1"/>
  <c r="P40" i="1"/>
  <c r="E40" i="1"/>
  <c r="U39" i="1"/>
  <c r="S39" i="1"/>
  <c r="R39" i="1"/>
  <c r="Q39" i="1"/>
  <c r="P39" i="1"/>
  <c r="E39" i="1"/>
  <c r="T39" i="1" s="1"/>
  <c r="S38" i="1"/>
  <c r="R38" i="1"/>
  <c r="Q38" i="1"/>
  <c r="P38" i="1"/>
  <c r="E38" i="1"/>
  <c r="U38" i="1" s="1"/>
  <c r="S37" i="1"/>
  <c r="R37" i="1"/>
  <c r="Q37" i="1"/>
  <c r="P37" i="1"/>
  <c r="E37" i="1"/>
  <c r="S36" i="1"/>
  <c r="R36" i="1"/>
  <c r="Q36" i="1"/>
  <c r="P36" i="1"/>
  <c r="E36" i="1"/>
  <c r="S35" i="1"/>
  <c r="R35" i="1"/>
  <c r="Q35" i="1"/>
  <c r="P35" i="1"/>
  <c r="E35" i="1"/>
  <c r="U35" i="1" s="1"/>
  <c r="S34" i="1"/>
  <c r="R34" i="1"/>
  <c r="Q34" i="1"/>
  <c r="P34" i="1"/>
  <c r="E34" i="1"/>
  <c r="S33" i="1"/>
  <c r="R33" i="1"/>
  <c r="Q33" i="1"/>
  <c r="P33" i="1"/>
  <c r="E33" i="1"/>
  <c r="U33" i="1" s="1"/>
  <c r="S32" i="1"/>
  <c r="R32" i="1"/>
  <c r="Q32" i="1"/>
  <c r="P32" i="1"/>
  <c r="E32" i="1"/>
  <c r="S31" i="1"/>
  <c r="R31" i="1"/>
  <c r="Q31" i="1"/>
  <c r="U31" i="1" s="1"/>
  <c r="P31" i="1"/>
  <c r="T31" i="1" s="1"/>
  <c r="E31" i="1"/>
  <c r="S30" i="1"/>
  <c r="R30" i="1"/>
  <c r="Q30" i="1"/>
  <c r="P30" i="1"/>
  <c r="E30" i="1"/>
  <c r="U30" i="1" s="1"/>
  <c r="S29" i="1"/>
  <c r="R29" i="1"/>
  <c r="Q29" i="1"/>
  <c r="P29" i="1"/>
  <c r="E29" i="1"/>
  <c r="S27" i="1"/>
  <c r="R27" i="1"/>
  <c r="Q27" i="1"/>
  <c r="P27" i="1"/>
  <c r="E27" i="1"/>
  <c r="U27" i="1" s="1"/>
  <c r="S26" i="1"/>
  <c r="R26" i="1"/>
  <c r="Q26" i="1"/>
  <c r="P26" i="1"/>
  <c r="E26" i="1"/>
  <c r="S25" i="1"/>
  <c r="R25" i="1"/>
  <c r="Q25" i="1"/>
  <c r="P25" i="1"/>
  <c r="E25" i="1"/>
  <c r="T25" i="1" s="1"/>
  <c r="T24" i="1"/>
  <c r="S24" i="1"/>
  <c r="R24" i="1"/>
  <c r="Q24" i="1"/>
  <c r="P24" i="1"/>
  <c r="E24" i="1"/>
  <c r="U24" i="1" s="1"/>
  <c r="S23" i="1"/>
  <c r="R23" i="1"/>
  <c r="Q23" i="1"/>
  <c r="P23" i="1"/>
  <c r="E23" i="1"/>
  <c r="U22" i="1"/>
  <c r="T22" i="1"/>
  <c r="S22" i="1"/>
  <c r="R22" i="1"/>
  <c r="Q22" i="1"/>
  <c r="P22" i="1"/>
  <c r="E22" i="1"/>
  <c r="U21" i="1"/>
  <c r="T21" i="1"/>
  <c r="S21" i="1"/>
  <c r="R21" i="1"/>
  <c r="Q21" i="1"/>
  <c r="P21" i="1"/>
  <c r="E21" i="1"/>
  <c r="S20" i="1"/>
  <c r="R20" i="1"/>
  <c r="Q20" i="1"/>
  <c r="P20" i="1"/>
  <c r="E20" i="1"/>
  <c r="S19" i="1"/>
  <c r="R19" i="1"/>
  <c r="Q19" i="1"/>
  <c r="P19" i="1"/>
  <c r="E19" i="1"/>
  <c r="U19" i="1" s="1"/>
  <c r="S18" i="1"/>
  <c r="R18" i="1"/>
  <c r="Q18" i="1"/>
  <c r="P18" i="1"/>
  <c r="E18" i="1"/>
  <c r="S17" i="1"/>
  <c r="R17" i="1"/>
  <c r="Q17" i="1"/>
  <c r="P17" i="1"/>
  <c r="E17" i="1"/>
  <c r="S16" i="1"/>
  <c r="R16" i="1"/>
  <c r="Q16" i="1"/>
  <c r="P16" i="1"/>
  <c r="E16" i="1"/>
  <c r="T15" i="1"/>
  <c r="S15" i="1"/>
  <c r="R15" i="1"/>
  <c r="Q15" i="1"/>
  <c r="P15" i="1"/>
  <c r="E15" i="1"/>
  <c r="U15" i="1" s="1"/>
  <c r="U14" i="1"/>
  <c r="T14" i="1"/>
  <c r="S14" i="1"/>
  <c r="R14" i="1"/>
  <c r="Q14" i="1"/>
  <c r="P14" i="1"/>
  <c r="E14" i="1"/>
  <c r="S13" i="1"/>
  <c r="R13" i="1"/>
  <c r="Q13" i="1"/>
  <c r="P13" i="1"/>
  <c r="E13" i="1"/>
  <c r="U12" i="1"/>
  <c r="T12" i="1"/>
  <c r="S12" i="1"/>
  <c r="R12" i="1"/>
  <c r="Q12" i="1"/>
  <c r="P12" i="1"/>
  <c r="E12" i="1"/>
  <c r="S11" i="1"/>
  <c r="R11" i="1"/>
  <c r="Q11" i="1"/>
  <c r="P11" i="1"/>
  <c r="E11" i="1"/>
  <c r="U11" i="1" s="1"/>
  <c r="S10" i="1"/>
  <c r="R10" i="1"/>
  <c r="Q10" i="1"/>
  <c r="P10" i="1"/>
  <c r="E10" i="1"/>
  <c r="U30" i="10" l="1"/>
  <c r="T30" i="10"/>
  <c r="U18" i="18"/>
  <c r="T18" i="18"/>
  <c r="T53" i="7"/>
  <c r="U53" i="7"/>
  <c r="J43" i="10"/>
  <c r="R43" i="10" s="1"/>
  <c r="U42" i="21"/>
  <c r="T52" i="9"/>
  <c r="U52" i="9"/>
  <c r="T55" i="11"/>
  <c r="U55" i="11"/>
  <c r="T59" i="6"/>
  <c r="U59" i="6"/>
  <c r="U22" i="7"/>
  <c r="T22" i="7"/>
  <c r="U47" i="20"/>
  <c r="T47" i="20"/>
  <c r="U15" i="24"/>
  <c r="T15" i="24"/>
  <c r="U27" i="27"/>
  <c r="T27" i="27"/>
  <c r="U32" i="27"/>
  <c r="T32" i="27"/>
  <c r="G8" i="15"/>
  <c r="L8" i="12"/>
  <c r="U12" i="2"/>
  <c r="T12" i="2"/>
  <c r="T15" i="2"/>
  <c r="U45" i="3"/>
  <c r="T45" i="3"/>
  <c r="T47" i="4"/>
  <c r="U47" i="4"/>
  <c r="U53" i="15"/>
  <c r="T53" i="15"/>
  <c r="T32" i="24"/>
  <c r="O43" i="8"/>
  <c r="U63" i="1"/>
  <c r="T63" i="1"/>
  <c r="U29" i="2"/>
  <c r="T29" i="2"/>
  <c r="U25" i="4"/>
  <c r="T25" i="4"/>
  <c r="T29" i="4"/>
  <c r="U20" i="5"/>
  <c r="T20" i="5"/>
  <c r="T46" i="6"/>
  <c r="T33" i="11"/>
  <c r="U33" i="11"/>
  <c r="T16" i="17"/>
  <c r="U24" i="23"/>
  <c r="T24" i="23"/>
  <c r="D43" i="20"/>
  <c r="N43" i="19"/>
  <c r="T52" i="22"/>
  <c r="U52" i="22"/>
  <c r="U63" i="26"/>
  <c r="T63" i="26"/>
  <c r="T26" i="19"/>
  <c r="U26" i="19"/>
  <c r="T22" i="18"/>
  <c r="U22" i="18"/>
  <c r="S56" i="5"/>
  <c r="K43" i="5"/>
  <c r="S43" i="5" s="1"/>
  <c r="T47" i="3"/>
  <c r="U47" i="3"/>
  <c r="U36" i="17"/>
  <c r="T36" i="17"/>
  <c r="T13" i="26"/>
  <c r="U13" i="26"/>
  <c r="T53" i="27"/>
  <c r="U53" i="27"/>
  <c r="U63" i="2"/>
  <c r="T63" i="2"/>
  <c r="T14" i="5"/>
  <c r="U14" i="5"/>
  <c r="T59" i="5"/>
  <c r="U59" i="5"/>
  <c r="T21" i="11"/>
  <c r="U27" i="17"/>
  <c r="T27" i="17"/>
  <c r="U34" i="21"/>
  <c r="T34" i="21"/>
  <c r="T47" i="21"/>
  <c r="U47" i="16"/>
  <c r="T47" i="16"/>
  <c r="K43" i="20"/>
  <c r="S43" i="20" s="1"/>
  <c r="S56" i="20"/>
  <c r="U10" i="5"/>
  <c r="T14" i="11"/>
  <c r="U14" i="11"/>
  <c r="T52" i="12"/>
  <c r="T63" i="12"/>
  <c r="U63" i="12"/>
  <c r="T59" i="17"/>
  <c r="T51" i="18"/>
  <c r="U51" i="18"/>
  <c r="T25" i="25"/>
  <c r="U25" i="25"/>
  <c r="C43" i="11"/>
  <c r="L43" i="10"/>
  <c r="U35" i="2"/>
  <c r="T57" i="2"/>
  <c r="T30" i="3"/>
  <c r="U30" i="3"/>
  <c r="T39" i="5"/>
  <c r="T48" i="12"/>
  <c r="U36" i="2"/>
  <c r="T36" i="2"/>
  <c r="T45" i="2"/>
  <c r="U21" i="8"/>
  <c r="T10" i="10"/>
  <c r="U45" i="12"/>
  <c r="T45" i="12"/>
  <c r="U21" i="26"/>
  <c r="U34" i="25"/>
  <c r="U23" i="2"/>
  <c r="T23" i="2"/>
  <c r="T59" i="4"/>
  <c r="T38" i="16"/>
  <c r="U38" i="16"/>
  <c r="T32" i="18"/>
  <c r="U36" i="24"/>
  <c r="T36" i="24"/>
  <c r="T54" i="24"/>
  <c r="T45" i="27"/>
  <c r="T13" i="9"/>
  <c r="U42" i="9"/>
  <c r="T42" i="9"/>
  <c r="U50" i="24"/>
  <c r="T59" i="24"/>
  <c r="U14" i="25"/>
  <c r="T14" i="25"/>
  <c r="V43" i="18"/>
  <c r="D43" i="14"/>
  <c r="T54" i="6"/>
  <c r="U54" i="6"/>
  <c r="U13" i="9"/>
  <c r="T11" i="20"/>
  <c r="U11" i="20"/>
  <c r="T16" i="1"/>
  <c r="U16" i="1"/>
  <c r="T58" i="8"/>
  <c r="U16" i="20"/>
  <c r="T16" i="20"/>
  <c r="U16" i="23"/>
  <c r="T16" i="23"/>
  <c r="U55" i="27"/>
  <c r="T55" i="27"/>
  <c r="C43" i="23"/>
  <c r="T17" i="9"/>
  <c r="T34" i="9"/>
  <c r="U26" i="15"/>
  <c r="T26" i="15"/>
  <c r="U60" i="26"/>
  <c r="T60" i="26"/>
  <c r="M43" i="22"/>
  <c r="T24" i="6"/>
  <c r="U24" i="6"/>
  <c r="U33" i="6"/>
  <c r="T33" i="6"/>
  <c r="U50" i="8"/>
  <c r="T50" i="8"/>
  <c r="T25" i="9"/>
  <c r="T63" i="19"/>
  <c r="U63" i="19"/>
  <c r="T52" i="20"/>
  <c r="U52" i="20"/>
  <c r="T33" i="26"/>
  <c r="U33" i="26"/>
  <c r="U34" i="1"/>
  <c r="T34" i="1"/>
  <c r="U57" i="19"/>
  <c r="T57" i="19"/>
  <c r="T41" i="22"/>
  <c r="U41" i="22"/>
  <c r="T63" i="22"/>
  <c r="U63" i="22"/>
  <c r="O43" i="22"/>
  <c r="I43" i="20"/>
  <c r="T25" i="20"/>
  <c r="U25" i="20"/>
  <c r="T35" i="23"/>
  <c r="U35" i="23"/>
  <c r="U26" i="23"/>
  <c r="T26" i="23"/>
  <c r="U25" i="1"/>
  <c r="U17" i="11"/>
  <c r="T12" i="13"/>
  <c r="U12" i="13"/>
  <c r="U32" i="17"/>
  <c r="T32" i="17"/>
  <c r="U21" i="21"/>
  <c r="T21" i="21"/>
  <c r="U53" i="2"/>
  <c r="T53" i="2"/>
  <c r="T55" i="16"/>
  <c r="U55" i="16"/>
  <c r="T17" i="21"/>
  <c r="U17" i="21"/>
  <c r="T53" i="12"/>
  <c r="U53" i="12"/>
  <c r="T50" i="2"/>
  <c r="U50" i="2"/>
  <c r="T39" i="12"/>
  <c r="U39" i="12"/>
  <c r="T15" i="12"/>
  <c r="U15" i="12"/>
  <c r="T55" i="4"/>
  <c r="U55" i="4"/>
  <c r="U14" i="8"/>
  <c r="T14" i="8"/>
  <c r="U26" i="12"/>
  <c r="U24" i="2"/>
  <c r="T24" i="2"/>
  <c r="U64" i="3"/>
  <c r="T64" i="3"/>
  <c r="U23" i="12"/>
  <c r="M43" i="27"/>
  <c r="O43" i="19"/>
  <c r="U47" i="26"/>
  <c r="T47" i="26"/>
  <c r="T50" i="6"/>
  <c r="T54" i="8"/>
  <c r="U54" i="8"/>
  <c r="U12" i="10"/>
  <c r="T12" i="10"/>
  <c r="U40" i="13"/>
  <c r="T40" i="13"/>
  <c r="U14" i="15"/>
  <c r="T14" i="15"/>
  <c r="T12" i="23"/>
  <c r="U12" i="23"/>
  <c r="T13" i="2"/>
  <c r="U13" i="2"/>
  <c r="U22" i="15"/>
  <c r="U13" i="1"/>
  <c r="T13" i="1"/>
  <c r="U26" i="4"/>
  <c r="T26" i="4"/>
  <c r="U20" i="6"/>
  <c r="T40" i="6"/>
  <c r="U33" i="8"/>
  <c r="T33" i="8"/>
  <c r="U48" i="11"/>
  <c r="T48" i="11"/>
  <c r="U50" i="14"/>
  <c r="T50" i="14"/>
  <c r="T59" i="14"/>
  <c r="U59" i="14"/>
  <c r="U25" i="10"/>
  <c r="T25" i="10"/>
  <c r="U13" i="11"/>
  <c r="T13" i="11"/>
  <c r="K43" i="27"/>
  <c r="S43" i="27" s="1"/>
  <c r="S56" i="27"/>
  <c r="U18" i="5"/>
  <c r="T18" i="5"/>
  <c r="U49" i="7"/>
  <c r="T49" i="7"/>
  <c r="T59" i="18"/>
  <c r="U30" i="26"/>
  <c r="T49" i="27"/>
  <c r="U49" i="27"/>
  <c r="S44" i="10"/>
  <c r="K43" i="10"/>
  <c r="S43" i="10" s="1"/>
  <c r="U17" i="8"/>
  <c r="U59" i="10"/>
  <c r="T59" i="10"/>
  <c r="U19" i="12"/>
  <c r="T19" i="12"/>
  <c r="T22" i="12"/>
  <c r="U14" i="7"/>
  <c r="T14" i="7"/>
  <c r="U55" i="9"/>
  <c r="T34" i="16"/>
  <c r="U34" i="16"/>
  <c r="T31" i="27"/>
  <c r="O8" i="9"/>
  <c r="O61" i="9" s="1"/>
  <c r="O65" i="9" s="1"/>
  <c r="T46" i="4"/>
  <c r="S56" i="1"/>
  <c r="U14" i="9"/>
  <c r="T14" i="9"/>
  <c r="T55" i="26"/>
  <c r="U55" i="26"/>
  <c r="U21" i="9"/>
  <c r="N43" i="27"/>
  <c r="T46" i="8"/>
  <c r="U46" i="8"/>
  <c r="U36" i="3"/>
  <c r="T36" i="3"/>
  <c r="U54" i="14"/>
  <c r="T54" i="14"/>
  <c r="T53" i="5"/>
  <c r="U24" i="8"/>
  <c r="T24" i="8"/>
  <c r="U33" i="22"/>
  <c r="T33" i="22"/>
  <c r="T20" i="24"/>
  <c r="O8" i="26"/>
  <c r="O61" i="26" s="1"/>
  <c r="O65" i="26" s="1"/>
  <c r="T13" i="8"/>
  <c r="T37" i="8"/>
  <c r="U37" i="8"/>
  <c r="T58" i="12"/>
  <c r="U58" i="12"/>
  <c r="U14" i="16"/>
  <c r="T14" i="16"/>
  <c r="U55" i="17"/>
  <c r="T55" i="17"/>
  <c r="T35" i="19"/>
  <c r="U35" i="19"/>
  <c r="T39" i="19"/>
  <c r="U39" i="19"/>
  <c r="U41" i="24"/>
  <c r="T41" i="24"/>
  <c r="U47" i="24"/>
  <c r="T47" i="24"/>
  <c r="T20" i="27"/>
  <c r="U20" i="27"/>
  <c r="W61" i="23"/>
  <c r="W65" i="23" s="1"/>
  <c r="H43" i="26"/>
  <c r="O61" i="16"/>
  <c r="O65" i="16" s="1"/>
  <c r="C43" i="6"/>
  <c r="T46" i="2"/>
  <c r="U46" i="2"/>
  <c r="U47" i="6"/>
  <c r="T47" i="6"/>
  <c r="U30" i="4"/>
  <c r="T30" i="4"/>
  <c r="U45" i="5"/>
  <c r="T13" i="6"/>
  <c r="U21" i="6"/>
  <c r="T21" i="6"/>
  <c r="U30" i="6"/>
  <c r="T30" i="6"/>
  <c r="U13" i="8"/>
  <c r="T26" i="9"/>
  <c r="U26" i="9"/>
  <c r="T31" i="9"/>
  <c r="U31" i="9"/>
  <c r="U35" i="9"/>
  <c r="T35" i="9"/>
  <c r="T36" i="15"/>
  <c r="U36" i="15"/>
  <c r="M8" i="19"/>
  <c r="C43" i="24"/>
  <c r="L43" i="23"/>
  <c r="J43" i="18"/>
  <c r="R43" i="18" s="1"/>
  <c r="R56" i="18"/>
  <c r="E56" i="11"/>
  <c r="U56" i="11" s="1"/>
  <c r="T12" i="12"/>
  <c r="U12" i="12"/>
  <c r="U32" i="12"/>
  <c r="T32" i="12"/>
  <c r="U16" i="14"/>
  <c r="T16" i="14"/>
  <c r="U33" i="14"/>
  <c r="T55" i="14"/>
  <c r="U55" i="14"/>
  <c r="T32" i="15"/>
  <c r="U32" i="15"/>
  <c r="U34" i="22"/>
  <c r="T34" i="22"/>
  <c r="P56" i="23"/>
  <c r="U12" i="27"/>
  <c r="T12" i="27"/>
  <c r="M8" i="24"/>
  <c r="M61" i="24" s="1"/>
  <c r="M65" i="24" s="1"/>
  <c r="D8" i="15"/>
  <c r="D61" i="15" s="1"/>
  <c r="D65" i="15" s="1"/>
  <c r="N8" i="14"/>
  <c r="S9" i="4"/>
  <c r="D43" i="24"/>
  <c r="D61" i="24" s="1"/>
  <c r="D65" i="24" s="1"/>
  <c r="M43" i="20"/>
  <c r="N43" i="5"/>
  <c r="U38" i="4"/>
  <c r="T38" i="4"/>
  <c r="T52" i="11"/>
  <c r="U52" i="11"/>
  <c r="U20" i="12"/>
  <c r="T36" i="12"/>
  <c r="U60" i="20"/>
  <c r="T60" i="20"/>
  <c r="U31" i="21"/>
  <c r="U21" i="22"/>
  <c r="T21" i="22"/>
  <c r="S28" i="20"/>
  <c r="O43" i="5"/>
  <c r="O61" i="5" s="1"/>
  <c r="O65" i="5" s="1"/>
  <c r="M43" i="2"/>
  <c r="T58" i="23"/>
  <c r="U58" i="23"/>
  <c r="S9" i="2"/>
  <c r="O43" i="18"/>
  <c r="M43" i="12"/>
  <c r="C43" i="7"/>
  <c r="V43" i="27"/>
  <c r="V43" i="16"/>
  <c r="V61" i="16" s="1"/>
  <c r="V65" i="16" s="1"/>
  <c r="U49" i="1"/>
  <c r="U38" i="17"/>
  <c r="T38" i="17"/>
  <c r="N8" i="17"/>
  <c r="U60" i="18"/>
  <c r="T60" i="18"/>
  <c r="U34" i="24"/>
  <c r="T34" i="24"/>
  <c r="N65" i="4"/>
  <c r="O43" i="14"/>
  <c r="O43" i="2"/>
  <c r="F43" i="14"/>
  <c r="U40" i="1"/>
  <c r="T40" i="1"/>
  <c r="T36" i="5"/>
  <c r="T40" i="7"/>
  <c r="U25" i="8"/>
  <c r="U30" i="17"/>
  <c r="T30" i="17"/>
  <c r="T64" i="21"/>
  <c r="U64" i="21"/>
  <c r="G8" i="1"/>
  <c r="F8" i="5"/>
  <c r="C43" i="19"/>
  <c r="U25" i="14"/>
  <c r="T25" i="14"/>
  <c r="U31" i="26"/>
  <c r="G8" i="5"/>
  <c r="B43" i="13"/>
  <c r="U50" i="9"/>
  <c r="T50" i="9"/>
  <c r="T10" i="13"/>
  <c r="T57" i="20"/>
  <c r="U57" i="20"/>
  <c r="P44" i="23"/>
  <c r="P43" i="23" s="1"/>
  <c r="I8" i="1"/>
  <c r="I61" i="1" s="1"/>
  <c r="I65" i="1" s="1"/>
  <c r="T11" i="4"/>
  <c r="U11" i="4"/>
  <c r="T19" i="4"/>
  <c r="U19" i="4"/>
  <c r="U55" i="5"/>
  <c r="T55" i="5"/>
  <c r="U15" i="8"/>
  <c r="T15" i="8"/>
  <c r="U13" i="14"/>
  <c r="U20" i="25"/>
  <c r="D8" i="3"/>
  <c r="U40" i="5"/>
  <c r="T60" i="10"/>
  <c r="U60" i="10"/>
  <c r="U38" i="11"/>
  <c r="T26" i="13"/>
  <c r="T64" i="16"/>
  <c r="T52" i="18"/>
  <c r="U52" i="18"/>
  <c r="U30" i="20"/>
  <c r="U31" i="23"/>
  <c r="T36" i="23"/>
  <c r="U36" i="23"/>
  <c r="U54" i="23"/>
  <c r="T54" i="23"/>
  <c r="T50" i="25"/>
  <c r="T22" i="26"/>
  <c r="T26" i="26"/>
  <c r="T34" i="27"/>
  <c r="U34" i="27"/>
  <c r="C8" i="21"/>
  <c r="S9" i="15"/>
  <c r="D8" i="11"/>
  <c r="D61" i="11" s="1"/>
  <c r="D65" i="11" s="1"/>
  <c r="C43" i="4"/>
  <c r="T10" i="3"/>
  <c r="U38" i="3"/>
  <c r="T29" i="5"/>
  <c r="T13" i="7"/>
  <c r="T24" i="7"/>
  <c r="U33" i="9"/>
  <c r="T13" i="10"/>
  <c r="U16" i="10"/>
  <c r="T20" i="10"/>
  <c r="U33" i="10"/>
  <c r="U22" i="11"/>
  <c r="U20" i="16"/>
  <c r="U36" i="16"/>
  <c r="T10" i="17"/>
  <c r="U10" i="17"/>
  <c r="T14" i="17"/>
  <c r="U18" i="17"/>
  <c r="T18" i="17"/>
  <c r="U30" i="18"/>
  <c r="T30" i="18"/>
  <c r="T33" i="18"/>
  <c r="T37" i="18"/>
  <c r="T59" i="19"/>
  <c r="U31" i="20"/>
  <c r="T31" i="20"/>
  <c r="U10" i="23"/>
  <c r="T47" i="25"/>
  <c r="U55" i="25"/>
  <c r="T55" i="25"/>
  <c r="I8" i="18"/>
  <c r="T20" i="25"/>
  <c r="T23" i="21"/>
  <c r="U23" i="21"/>
  <c r="B8" i="21"/>
  <c r="B61" i="21" s="1"/>
  <c r="B65" i="21" s="1"/>
  <c r="T22" i="8"/>
  <c r="U54" i="13"/>
  <c r="T54" i="13"/>
  <c r="T54" i="25"/>
  <c r="T14" i="3"/>
  <c r="T22" i="3"/>
  <c r="U42" i="3"/>
  <c r="T53" i="4"/>
  <c r="U30" i="5"/>
  <c r="T30" i="5"/>
  <c r="U13" i="7"/>
  <c r="U25" i="7"/>
  <c r="T25" i="7"/>
  <c r="T33" i="7"/>
  <c r="T35" i="13"/>
  <c r="T39" i="13"/>
  <c r="U46" i="13"/>
  <c r="U50" i="13"/>
  <c r="T50" i="13"/>
  <c r="U59" i="13"/>
  <c r="T59" i="13"/>
  <c r="T64" i="13"/>
  <c r="U12" i="16"/>
  <c r="T12" i="16"/>
  <c r="U40" i="16"/>
  <c r="U15" i="20"/>
  <c r="T15" i="20"/>
  <c r="T18" i="20"/>
  <c r="T32" i="22"/>
  <c r="U32" i="22"/>
  <c r="T30" i="27"/>
  <c r="T18" i="8"/>
  <c r="U18" i="8"/>
  <c r="U42" i="8"/>
  <c r="T42" i="8"/>
  <c r="U23" i="9"/>
  <c r="T23" i="9"/>
  <c r="T16" i="18"/>
  <c r="U16" i="18"/>
  <c r="U30" i="24"/>
  <c r="T30" i="24"/>
  <c r="T32" i="5"/>
  <c r="T36" i="7"/>
  <c r="T30" i="11"/>
  <c r="U21" i="14"/>
  <c r="T21" i="14"/>
  <c r="T21" i="24"/>
  <c r="U21" i="24"/>
  <c r="V8" i="3"/>
  <c r="K43" i="6"/>
  <c r="S43" i="6" s="1"/>
  <c r="V43" i="1"/>
  <c r="T36" i="1"/>
  <c r="U36" i="1"/>
  <c r="T17" i="14"/>
  <c r="U17" i="14"/>
  <c r="F8" i="13"/>
  <c r="L43" i="6"/>
  <c r="W43" i="1"/>
  <c r="W43" i="7"/>
  <c r="U32" i="1"/>
  <c r="T32" i="1"/>
  <c r="U50" i="1"/>
  <c r="T50" i="1"/>
  <c r="U15" i="4"/>
  <c r="T15" i="4"/>
  <c r="U23" i="4"/>
  <c r="T23" i="4"/>
  <c r="T33" i="5"/>
  <c r="U33" i="5"/>
  <c r="T37" i="7"/>
  <c r="U37" i="7"/>
  <c r="U41" i="7"/>
  <c r="T41" i="7"/>
  <c r="U13" i="24"/>
  <c r="Q9" i="13"/>
  <c r="U31" i="13"/>
  <c r="N43" i="12"/>
  <c r="U23" i="1"/>
  <c r="T23" i="1"/>
  <c r="T46" i="5"/>
  <c r="T37" i="10"/>
  <c r="U19" i="11"/>
  <c r="T19" i="11"/>
  <c r="U45" i="11"/>
  <c r="T45" i="11"/>
  <c r="U20" i="1"/>
  <c r="T20" i="1"/>
  <c r="U55" i="2"/>
  <c r="U57" i="3"/>
  <c r="T57" i="3"/>
  <c r="U34" i="7"/>
  <c r="T34" i="7"/>
  <c r="U37" i="9"/>
  <c r="T46" i="9"/>
  <c r="T34" i="12"/>
  <c r="T33" i="16"/>
  <c r="T25" i="18"/>
  <c r="U25" i="18"/>
  <c r="U34" i="18"/>
  <c r="T34" i="18"/>
  <c r="Q62" i="18"/>
  <c r="U16" i="25"/>
  <c r="T42" i="25"/>
  <c r="U42" i="25"/>
  <c r="T38" i="27"/>
  <c r="I43" i="16"/>
  <c r="H43" i="10"/>
  <c r="H61" i="10" s="1"/>
  <c r="H65" i="10" s="1"/>
  <c r="V8" i="18"/>
  <c r="V61" i="18" s="1"/>
  <c r="V65" i="18" s="1"/>
  <c r="O43" i="13"/>
  <c r="K43" i="7"/>
  <c r="S43" i="7" s="1"/>
  <c r="S44" i="7"/>
  <c r="G43" i="19"/>
  <c r="T40" i="27"/>
  <c r="U40" i="27"/>
  <c r="O8" i="15"/>
  <c r="U48" i="7"/>
  <c r="T48" i="7"/>
  <c r="G8" i="16"/>
  <c r="I8" i="8"/>
  <c r="I43" i="21"/>
  <c r="T16" i="15"/>
  <c r="U16" i="15"/>
  <c r="P56" i="18"/>
  <c r="U46" i="27"/>
  <c r="M8" i="23"/>
  <c r="S9" i="13"/>
  <c r="N8" i="5"/>
  <c r="N61" i="5" s="1"/>
  <c r="N65" i="5" s="1"/>
  <c r="W8" i="27"/>
  <c r="I8" i="14"/>
  <c r="I61" i="14" s="1"/>
  <c r="I65" i="14" s="1"/>
  <c r="B43" i="1"/>
  <c r="C43" i="25"/>
  <c r="B43" i="22"/>
  <c r="J43" i="21"/>
  <c r="R43" i="21" s="1"/>
  <c r="C43" i="12"/>
  <c r="N43" i="7"/>
  <c r="W43" i="15"/>
  <c r="T33" i="1"/>
  <c r="T33" i="3"/>
  <c r="E62" i="8"/>
  <c r="U62" i="8" s="1"/>
  <c r="T39" i="10"/>
  <c r="U39" i="10"/>
  <c r="U20" i="21"/>
  <c r="P62" i="22"/>
  <c r="N8" i="23"/>
  <c r="N61" i="23" s="1"/>
  <c r="N65" i="23" s="1"/>
  <c r="N8" i="18"/>
  <c r="R9" i="11"/>
  <c r="F8" i="6"/>
  <c r="O8" i="5"/>
  <c r="V8" i="26"/>
  <c r="D8" i="17"/>
  <c r="C43" i="1"/>
  <c r="D43" i="25"/>
  <c r="M43" i="24"/>
  <c r="C43" i="22"/>
  <c r="C61" i="22" s="1"/>
  <c r="C65" i="22" s="1"/>
  <c r="N43" i="17"/>
  <c r="D43" i="12"/>
  <c r="D43" i="4"/>
  <c r="F8" i="16"/>
  <c r="K43" i="17"/>
  <c r="S43" i="17" s="1"/>
  <c r="D43" i="8"/>
  <c r="T31" i="18"/>
  <c r="U20" i="8"/>
  <c r="U19" i="10"/>
  <c r="T19" i="10"/>
  <c r="U38" i="18"/>
  <c r="U20" i="23"/>
  <c r="T35" i="25"/>
  <c r="U39" i="25"/>
  <c r="T12" i="26"/>
  <c r="T27" i="26"/>
  <c r="T29" i="27"/>
  <c r="F8" i="27"/>
  <c r="S9" i="21"/>
  <c r="F8" i="14"/>
  <c r="F61" i="14" s="1"/>
  <c r="F65" i="14" s="1"/>
  <c r="O8" i="13"/>
  <c r="D8" i="9"/>
  <c r="G8" i="6"/>
  <c r="W8" i="26"/>
  <c r="R28" i="9"/>
  <c r="W8" i="21"/>
  <c r="W61" i="21" s="1"/>
  <c r="W65" i="21" s="1"/>
  <c r="F43" i="25"/>
  <c r="N43" i="24"/>
  <c r="K43" i="18"/>
  <c r="S43" i="18" s="1"/>
  <c r="F43" i="12"/>
  <c r="L43" i="11"/>
  <c r="U13" i="22"/>
  <c r="L43" i="3"/>
  <c r="W43" i="16"/>
  <c r="T17" i="2"/>
  <c r="U17" i="2"/>
  <c r="T53" i="19"/>
  <c r="K8" i="18"/>
  <c r="S8" i="18" s="1"/>
  <c r="H43" i="21"/>
  <c r="L43" i="7"/>
  <c r="F43" i="7"/>
  <c r="T16" i="3"/>
  <c r="U47" i="5"/>
  <c r="T47" i="5"/>
  <c r="U27" i="19"/>
  <c r="T27" i="19"/>
  <c r="L43" i="17"/>
  <c r="L43" i="26"/>
  <c r="G43" i="7"/>
  <c r="P62" i="3"/>
  <c r="U12" i="11"/>
  <c r="T12" i="11"/>
  <c r="T17" i="1"/>
  <c r="U17" i="1"/>
  <c r="U33" i="3"/>
  <c r="U31" i="10"/>
  <c r="T35" i="10"/>
  <c r="U35" i="10"/>
  <c r="U47" i="13"/>
  <c r="T22" i="17"/>
  <c r="U48" i="17"/>
  <c r="U53" i="18"/>
  <c r="T53" i="18"/>
  <c r="T23" i="19"/>
  <c r="T12" i="20"/>
  <c r="T23" i="26"/>
  <c r="T53" i="3"/>
  <c r="U16" i="4"/>
  <c r="U52" i="4"/>
  <c r="T60" i="4"/>
  <c r="U22" i="5"/>
  <c r="T14" i="6"/>
  <c r="T57" i="8"/>
  <c r="U39" i="9"/>
  <c r="T27" i="11"/>
  <c r="T46" i="11"/>
  <c r="U14" i="12"/>
  <c r="T17" i="13"/>
  <c r="T15" i="18"/>
  <c r="T26" i="18"/>
  <c r="U54" i="19"/>
  <c r="T59" i="23"/>
  <c r="T36" i="25"/>
  <c r="U46" i="25"/>
  <c r="U13" i="27"/>
  <c r="T58" i="27"/>
  <c r="G8" i="27"/>
  <c r="G61" i="27" s="1"/>
  <c r="G65" i="27" s="1"/>
  <c r="B8" i="22"/>
  <c r="B61" i="22" s="1"/>
  <c r="B65" i="22" s="1"/>
  <c r="L8" i="21"/>
  <c r="R8" i="21" s="1"/>
  <c r="S9" i="16"/>
  <c r="M8" i="3"/>
  <c r="M61" i="3" s="1"/>
  <c r="M65" i="3" s="1"/>
  <c r="W8" i="16"/>
  <c r="O43" i="24"/>
  <c r="L43" i="18"/>
  <c r="M43" i="11"/>
  <c r="B43" i="9"/>
  <c r="J43" i="8"/>
  <c r="R43" i="8" s="1"/>
  <c r="G8" i="20"/>
  <c r="L43" i="25"/>
  <c r="F43" i="23"/>
  <c r="C43" i="9"/>
  <c r="M43" i="26"/>
  <c r="I43" i="24"/>
  <c r="J43" i="19"/>
  <c r="R43" i="19" s="1"/>
  <c r="C43" i="5"/>
  <c r="W43" i="21"/>
  <c r="P62" i="2"/>
  <c r="U23" i="3"/>
  <c r="U16" i="5"/>
  <c r="T51" i="8"/>
  <c r="U51" i="8"/>
  <c r="Q62" i="10"/>
  <c r="T10" i="14"/>
  <c r="T31" i="15"/>
  <c r="U13" i="17"/>
  <c r="U23" i="20"/>
  <c r="T23" i="20"/>
  <c r="E62" i="21"/>
  <c r="U62" i="21" s="1"/>
  <c r="P44" i="27"/>
  <c r="O8" i="27"/>
  <c r="N8" i="24"/>
  <c r="M8" i="14"/>
  <c r="M61" i="14" s="1"/>
  <c r="M65" i="14" s="1"/>
  <c r="N8" i="6"/>
  <c r="V8" i="22"/>
  <c r="H8" i="20"/>
  <c r="M43" i="25"/>
  <c r="G43" i="23"/>
  <c r="I43" i="19"/>
  <c r="K43" i="15"/>
  <c r="S43" i="15" s="1"/>
  <c r="V43" i="24"/>
  <c r="V61" i="24" s="1"/>
  <c r="V65" i="24" s="1"/>
  <c r="J43" i="24"/>
  <c r="R43" i="24" s="1"/>
  <c r="H43" i="12"/>
  <c r="B43" i="2"/>
  <c r="W43" i="24"/>
  <c r="U31" i="8"/>
  <c r="U46" i="10"/>
  <c r="T46" i="18"/>
  <c r="H8" i="1"/>
  <c r="H61" i="1" s="1"/>
  <c r="H65" i="1" s="1"/>
  <c r="R9" i="17"/>
  <c r="F8" i="15"/>
  <c r="S9" i="12"/>
  <c r="N8" i="9"/>
  <c r="N61" i="9" s="1"/>
  <c r="N65" i="9" s="1"/>
  <c r="G8" i="7"/>
  <c r="W8" i="12"/>
  <c r="S28" i="15"/>
  <c r="G8" i="13"/>
  <c r="G43" i="26"/>
  <c r="L43" i="12"/>
  <c r="G43" i="9"/>
  <c r="G61" i="9" s="1"/>
  <c r="G65" i="9" s="1"/>
  <c r="B43" i="18"/>
  <c r="B61" i="18" s="1"/>
  <c r="B65" i="18" s="1"/>
  <c r="H43" i="13"/>
  <c r="J43" i="9"/>
  <c r="R43" i="9" s="1"/>
  <c r="V43" i="23"/>
  <c r="U20" i="7"/>
  <c r="U13" i="12"/>
  <c r="T34" i="17"/>
  <c r="T46" i="20"/>
  <c r="T37" i="27"/>
  <c r="K8" i="23"/>
  <c r="K61" i="23" s="1"/>
  <c r="K65" i="23" s="1"/>
  <c r="R9" i="18"/>
  <c r="N8" i="15"/>
  <c r="R9" i="13"/>
  <c r="O8" i="7"/>
  <c r="G8" i="26"/>
  <c r="D43" i="27"/>
  <c r="L43" i="20"/>
  <c r="C43" i="18"/>
  <c r="B43" i="14"/>
  <c r="I43" i="13"/>
  <c r="K43" i="9"/>
  <c r="S43" i="9" s="1"/>
  <c r="W43" i="23"/>
  <c r="P62" i="27"/>
  <c r="O61" i="27"/>
  <c r="O65" i="27" s="1"/>
  <c r="P56" i="27"/>
  <c r="P43" i="27" s="1"/>
  <c r="L43" i="27"/>
  <c r="W43" i="27"/>
  <c r="W61" i="27" s="1"/>
  <c r="W65" i="27" s="1"/>
  <c r="H43" i="27"/>
  <c r="H61" i="27" s="1"/>
  <c r="H65" i="27" s="1"/>
  <c r="V61" i="27"/>
  <c r="V65" i="27" s="1"/>
  <c r="F61" i="27"/>
  <c r="F65" i="27" s="1"/>
  <c r="N61" i="27"/>
  <c r="N65" i="27" s="1"/>
  <c r="E44" i="27"/>
  <c r="T44" i="27" s="1"/>
  <c r="I61" i="27"/>
  <c r="I65" i="27" s="1"/>
  <c r="U50" i="27"/>
  <c r="U42" i="27"/>
  <c r="T41" i="27"/>
  <c r="Q28" i="27"/>
  <c r="P28" i="27"/>
  <c r="E9" i="27"/>
  <c r="T19" i="27"/>
  <c r="T18" i="27"/>
  <c r="S9" i="27"/>
  <c r="T11" i="27"/>
  <c r="U11" i="27"/>
  <c r="U64" i="26"/>
  <c r="K43" i="26"/>
  <c r="S43" i="26" s="1"/>
  <c r="B43" i="26"/>
  <c r="M61" i="26"/>
  <c r="M65" i="26" s="1"/>
  <c r="V61" i="26"/>
  <c r="V65" i="26" s="1"/>
  <c r="C43" i="26"/>
  <c r="F43" i="26"/>
  <c r="F61" i="26" s="1"/>
  <c r="F65" i="26" s="1"/>
  <c r="N43" i="26"/>
  <c r="T49" i="26"/>
  <c r="G61" i="26"/>
  <c r="G65" i="26" s="1"/>
  <c r="U50" i="26"/>
  <c r="T40" i="26"/>
  <c r="Q28" i="26"/>
  <c r="H8" i="26"/>
  <c r="T11" i="26"/>
  <c r="I8" i="26"/>
  <c r="P56" i="25"/>
  <c r="T60" i="25"/>
  <c r="I61" i="25"/>
  <c r="I65" i="25" s="1"/>
  <c r="G43" i="25"/>
  <c r="V43" i="25"/>
  <c r="O61" i="25"/>
  <c r="O65" i="25" s="1"/>
  <c r="J43" i="25"/>
  <c r="R43" i="25" s="1"/>
  <c r="N61" i="25"/>
  <c r="N65" i="25" s="1"/>
  <c r="Q44" i="25"/>
  <c r="U52" i="25"/>
  <c r="T41" i="25"/>
  <c r="H8" i="25"/>
  <c r="H61" i="25" s="1"/>
  <c r="H65" i="25" s="1"/>
  <c r="M8" i="25"/>
  <c r="M61" i="25" s="1"/>
  <c r="M65" i="25" s="1"/>
  <c r="F8" i="25"/>
  <c r="F61" i="25" s="1"/>
  <c r="F65" i="25" s="1"/>
  <c r="G8" i="25"/>
  <c r="G61" i="25" s="1"/>
  <c r="G65" i="25" s="1"/>
  <c r="Q9" i="25"/>
  <c r="U15" i="25"/>
  <c r="C8" i="25"/>
  <c r="L8" i="25"/>
  <c r="L61" i="25" s="1"/>
  <c r="L65" i="25" s="1"/>
  <c r="V8" i="25"/>
  <c r="Q62" i="24"/>
  <c r="U60" i="24"/>
  <c r="R56" i="24"/>
  <c r="I61" i="24"/>
  <c r="I65" i="24" s="1"/>
  <c r="Q56" i="24"/>
  <c r="W61" i="24"/>
  <c r="W65" i="24" s="1"/>
  <c r="B43" i="24"/>
  <c r="K43" i="24"/>
  <c r="S43" i="24" s="1"/>
  <c r="N61" i="24"/>
  <c r="N65" i="24" s="1"/>
  <c r="T48" i="24"/>
  <c r="H43" i="24"/>
  <c r="U51" i="24"/>
  <c r="T40" i="24"/>
  <c r="F8" i="24"/>
  <c r="F61" i="24" s="1"/>
  <c r="F65" i="24" s="1"/>
  <c r="G8" i="24"/>
  <c r="G61" i="24" s="1"/>
  <c r="G65" i="24" s="1"/>
  <c r="O8" i="24"/>
  <c r="H8" i="24"/>
  <c r="K8" i="24"/>
  <c r="S8" i="24" s="1"/>
  <c r="L8" i="24"/>
  <c r="L61" i="24" s="1"/>
  <c r="L65" i="24" s="1"/>
  <c r="P62" i="23"/>
  <c r="T64" i="23"/>
  <c r="U60" i="23"/>
  <c r="B43" i="23"/>
  <c r="D43" i="23"/>
  <c r="D61" i="23" s="1"/>
  <c r="D65" i="23" s="1"/>
  <c r="H61" i="23"/>
  <c r="H65" i="23" s="1"/>
  <c r="M61" i="23"/>
  <c r="M65" i="23" s="1"/>
  <c r="T49" i="23"/>
  <c r="I43" i="23"/>
  <c r="I61" i="23" s="1"/>
  <c r="I65" i="23" s="1"/>
  <c r="T48" i="23"/>
  <c r="J43" i="23"/>
  <c r="R43" i="23" s="1"/>
  <c r="T40" i="23"/>
  <c r="B8" i="23"/>
  <c r="B61" i="23" s="1"/>
  <c r="B65" i="23" s="1"/>
  <c r="G8" i="23"/>
  <c r="G61" i="23" s="1"/>
  <c r="G65" i="23" s="1"/>
  <c r="O8" i="23"/>
  <c r="O61" i="23" s="1"/>
  <c r="O65" i="23" s="1"/>
  <c r="J8" i="23"/>
  <c r="T18" i="23"/>
  <c r="P9" i="23"/>
  <c r="S9" i="23"/>
  <c r="V8" i="23"/>
  <c r="C8" i="23"/>
  <c r="L8" i="23"/>
  <c r="D8" i="23"/>
  <c r="R9" i="23"/>
  <c r="K43" i="22"/>
  <c r="S43" i="22" s="1"/>
  <c r="I43" i="22"/>
  <c r="F61" i="22"/>
  <c r="F65" i="22" s="1"/>
  <c r="L61" i="22"/>
  <c r="L65" i="22" s="1"/>
  <c r="T49" i="22"/>
  <c r="T48" i="22"/>
  <c r="V61" i="22"/>
  <c r="V65" i="22" s="1"/>
  <c r="D8" i="22"/>
  <c r="D61" i="22" s="1"/>
  <c r="D65" i="22" s="1"/>
  <c r="M8" i="22"/>
  <c r="M61" i="22" s="1"/>
  <c r="M65" i="22" s="1"/>
  <c r="S28" i="22"/>
  <c r="T42" i="22"/>
  <c r="G8" i="22"/>
  <c r="O8" i="22"/>
  <c r="H8" i="22"/>
  <c r="H61" i="22" s="1"/>
  <c r="H65" i="22" s="1"/>
  <c r="S9" i="22"/>
  <c r="I8" i="22"/>
  <c r="R9" i="22"/>
  <c r="T60" i="21"/>
  <c r="C43" i="21"/>
  <c r="L43" i="21"/>
  <c r="D43" i="21"/>
  <c r="N43" i="21"/>
  <c r="J61" i="21"/>
  <c r="G43" i="21"/>
  <c r="G61" i="21" s="1"/>
  <c r="G65" i="21" s="1"/>
  <c r="O43" i="21"/>
  <c r="T49" i="21"/>
  <c r="C61" i="21"/>
  <c r="C65" i="21" s="1"/>
  <c r="V43" i="21"/>
  <c r="H8" i="21"/>
  <c r="H61" i="21" s="1"/>
  <c r="H65" i="21" s="1"/>
  <c r="D8" i="21"/>
  <c r="M8" i="21"/>
  <c r="M61" i="21" s="1"/>
  <c r="M65" i="21" s="1"/>
  <c r="T35" i="21"/>
  <c r="F8" i="21"/>
  <c r="F61" i="21" s="1"/>
  <c r="F65" i="21" s="1"/>
  <c r="N8" i="21"/>
  <c r="G8" i="21"/>
  <c r="O8" i="21"/>
  <c r="Q9" i="21"/>
  <c r="I8" i="21"/>
  <c r="R9" i="21"/>
  <c r="Q62" i="20"/>
  <c r="H61" i="20"/>
  <c r="H65" i="20" s="1"/>
  <c r="Q56" i="20"/>
  <c r="F61" i="20"/>
  <c r="F65" i="20" s="1"/>
  <c r="N61" i="20"/>
  <c r="N65" i="20" s="1"/>
  <c r="G61" i="20"/>
  <c r="G65" i="20" s="1"/>
  <c r="O61" i="20"/>
  <c r="O65" i="20" s="1"/>
  <c r="J43" i="20"/>
  <c r="R43" i="20" s="1"/>
  <c r="V61" i="20"/>
  <c r="V65" i="20" s="1"/>
  <c r="T42" i="20"/>
  <c r="T39" i="20"/>
  <c r="T38" i="20"/>
  <c r="M8" i="20"/>
  <c r="B8" i="20"/>
  <c r="B61" i="20" s="1"/>
  <c r="B65" i="20" s="1"/>
  <c r="C8" i="20"/>
  <c r="C61" i="20" s="1"/>
  <c r="C65" i="20" s="1"/>
  <c r="L8" i="20"/>
  <c r="W8" i="20"/>
  <c r="W61" i="20" s="1"/>
  <c r="W65" i="20" s="1"/>
  <c r="T19" i="20"/>
  <c r="R9" i="20"/>
  <c r="D8" i="20"/>
  <c r="D61" i="20" s="1"/>
  <c r="D65" i="20" s="1"/>
  <c r="J8" i="20"/>
  <c r="V61" i="19"/>
  <c r="V65" i="19" s="1"/>
  <c r="P56" i="19"/>
  <c r="B43" i="19"/>
  <c r="K43" i="19"/>
  <c r="S43" i="19" s="1"/>
  <c r="G61" i="19"/>
  <c r="G65" i="19" s="1"/>
  <c r="R56" i="19"/>
  <c r="M61" i="19"/>
  <c r="M65" i="19" s="1"/>
  <c r="H43" i="19"/>
  <c r="H61" i="19" s="1"/>
  <c r="H65" i="19" s="1"/>
  <c r="W43" i="19"/>
  <c r="W61" i="19" s="1"/>
  <c r="W65" i="19" s="1"/>
  <c r="T48" i="19"/>
  <c r="T42" i="19"/>
  <c r="T41" i="19"/>
  <c r="O8" i="19"/>
  <c r="O61" i="19" s="1"/>
  <c r="O65" i="19" s="1"/>
  <c r="K8" i="19"/>
  <c r="F8" i="19"/>
  <c r="F61" i="19" s="1"/>
  <c r="F65" i="19" s="1"/>
  <c r="N8" i="19"/>
  <c r="I8" i="19"/>
  <c r="J8" i="19"/>
  <c r="B8" i="19"/>
  <c r="T18" i="19"/>
  <c r="T15" i="19"/>
  <c r="U11" i="19"/>
  <c r="R9" i="19"/>
  <c r="C8" i="19"/>
  <c r="C61" i="19" s="1"/>
  <c r="C65" i="19" s="1"/>
  <c r="L8" i="19"/>
  <c r="D8" i="19"/>
  <c r="D61" i="19" s="1"/>
  <c r="D65" i="19" s="1"/>
  <c r="D43" i="18"/>
  <c r="M43" i="18"/>
  <c r="F43" i="18"/>
  <c r="N43" i="18"/>
  <c r="N61" i="18" s="1"/>
  <c r="N65" i="18" s="1"/>
  <c r="I43" i="18"/>
  <c r="I61" i="18" s="1"/>
  <c r="I65" i="18" s="1"/>
  <c r="L61" i="18"/>
  <c r="L65" i="18" s="1"/>
  <c r="S44" i="18"/>
  <c r="C61" i="18"/>
  <c r="C65" i="18" s="1"/>
  <c r="H61" i="18"/>
  <c r="H65" i="18" s="1"/>
  <c r="T50" i="18"/>
  <c r="T40" i="18"/>
  <c r="T39" i="18"/>
  <c r="P28" i="18"/>
  <c r="D8" i="18"/>
  <c r="M8" i="18"/>
  <c r="F8" i="18"/>
  <c r="G8" i="18"/>
  <c r="G61" i="18" s="1"/>
  <c r="G65" i="18" s="1"/>
  <c r="O8" i="18"/>
  <c r="S28" i="18"/>
  <c r="Q9" i="18"/>
  <c r="S9" i="18"/>
  <c r="T11" i="18"/>
  <c r="O61" i="17"/>
  <c r="O65" i="17" s="1"/>
  <c r="F61" i="17"/>
  <c r="F65" i="17" s="1"/>
  <c r="N61" i="17"/>
  <c r="N65" i="17" s="1"/>
  <c r="J43" i="17"/>
  <c r="R43" i="17" s="1"/>
  <c r="D61" i="17"/>
  <c r="D65" i="17" s="1"/>
  <c r="U42" i="17"/>
  <c r="U41" i="17"/>
  <c r="T40" i="17"/>
  <c r="Q28" i="17"/>
  <c r="M8" i="17"/>
  <c r="M61" i="17" s="1"/>
  <c r="M65" i="17" s="1"/>
  <c r="T29" i="17"/>
  <c r="G8" i="17"/>
  <c r="G61" i="17" s="1"/>
  <c r="G65" i="17" s="1"/>
  <c r="H8" i="17"/>
  <c r="H61" i="17" s="1"/>
  <c r="H65" i="17" s="1"/>
  <c r="I8" i="17"/>
  <c r="U15" i="17"/>
  <c r="L8" i="17"/>
  <c r="G61" i="16"/>
  <c r="G65" i="16" s="1"/>
  <c r="B43" i="16"/>
  <c r="K43" i="16"/>
  <c r="S43" i="16" s="1"/>
  <c r="P56" i="16"/>
  <c r="C43" i="16"/>
  <c r="T58" i="16"/>
  <c r="F43" i="16"/>
  <c r="N43" i="16"/>
  <c r="N61" i="16" s="1"/>
  <c r="N65" i="16" s="1"/>
  <c r="L61" i="16"/>
  <c r="L65" i="16" s="1"/>
  <c r="M61" i="16"/>
  <c r="M65" i="16" s="1"/>
  <c r="W61" i="16"/>
  <c r="W65" i="16" s="1"/>
  <c r="H43" i="16"/>
  <c r="H61" i="16" s="1"/>
  <c r="H65" i="16" s="1"/>
  <c r="T49" i="16"/>
  <c r="J43" i="16"/>
  <c r="R43" i="16" s="1"/>
  <c r="U52" i="16"/>
  <c r="Q28" i="16"/>
  <c r="H8" i="16"/>
  <c r="I8" i="16"/>
  <c r="T18" i="16"/>
  <c r="R9" i="16"/>
  <c r="Q9" i="16"/>
  <c r="Q8" i="16" s="1"/>
  <c r="U11" i="16"/>
  <c r="K8" i="16"/>
  <c r="S8" i="16" s="1"/>
  <c r="D8" i="16"/>
  <c r="D61" i="16" s="1"/>
  <c r="D65" i="16" s="1"/>
  <c r="T64" i="15"/>
  <c r="G61" i="15"/>
  <c r="G65" i="15" s="1"/>
  <c r="F43" i="15"/>
  <c r="F61" i="15"/>
  <c r="F65" i="15" s="1"/>
  <c r="N61" i="15"/>
  <c r="N65" i="15" s="1"/>
  <c r="H43" i="15"/>
  <c r="O61" i="15"/>
  <c r="O65" i="15" s="1"/>
  <c r="I43" i="15"/>
  <c r="I61" i="15" s="1"/>
  <c r="I65" i="15" s="1"/>
  <c r="T51" i="15"/>
  <c r="T50" i="15"/>
  <c r="T40" i="15"/>
  <c r="T39" i="15"/>
  <c r="T35" i="15"/>
  <c r="W8" i="15"/>
  <c r="H8" i="15"/>
  <c r="I8" i="15"/>
  <c r="V8" i="15"/>
  <c r="V61" i="15" s="1"/>
  <c r="V65" i="15" s="1"/>
  <c r="T18" i="15"/>
  <c r="T15" i="15"/>
  <c r="C8" i="15"/>
  <c r="C61" i="15" s="1"/>
  <c r="C65" i="15" s="1"/>
  <c r="L8" i="15"/>
  <c r="L61" i="15" s="1"/>
  <c r="L65" i="15" s="1"/>
  <c r="M8" i="15"/>
  <c r="M61" i="15" s="1"/>
  <c r="M65" i="15" s="1"/>
  <c r="R9" i="15"/>
  <c r="P62" i="14"/>
  <c r="Q62" i="14"/>
  <c r="D61" i="14"/>
  <c r="D65" i="14" s="1"/>
  <c r="G43" i="14"/>
  <c r="I43" i="14"/>
  <c r="N61" i="14"/>
  <c r="N65" i="14" s="1"/>
  <c r="C43" i="14"/>
  <c r="L43" i="14"/>
  <c r="L61" i="14" s="1"/>
  <c r="L65" i="14" s="1"/>
  <c r="W43" i="14"/>
  <c r="T48" i="14"/>
  <c r="H43" i="14"/>
  <c r="Q28" i="14"/>
  <c r="G8" i="14"/>
  <c r="O8" i="14"/>
  <c r="O61" i="14" s="1"/>
  <c r="O65" i="14" s="1"/>
  <c r="T39" i="14"/>
  <c r="T35" i="14"/>
  <c r="U29" i="14"/>
  <c r="V8" i="14"/>
  <c r="V61" i="14" s="1"/>
  <c r="V65" i="14" s="1"/>
  <c r="H8" i="14"/>
  <c r="H61" i="14" s="1"/>
  <c r="H65" i="14" s="1"/>
  <c r="W8" i="14"/>
  <c r="U18" i="14"/>
  <c r="R9" i="14"/>
  <c r="S9" i="14"/>
  <c r="T60" i="13"/>
  <c r="O61" i="13"/>
  <c r="O65" i="13" s="1"/>
  <c r="D61" i="13"/>
  <c r="D65" i="13" s="1"/>
  <c r="F61" i="13"/>
  <c r="F65" i="13" s="1"/>
  <c r="N61" i="13"/>
  <c r="N65" i="13" s="1"/>
  <c r="L43" i="13"/>
  <c r="Q56" i="13"/>
  <c r="G43" i="13"/>
  <c r="W43" i="13"/>
  <c r="S44" i="13"/>
  <c r="U52" i="13"/>
  <c r="T51" i="13"/>
  <c r="H8" i="13"/>
  <c r="I8" i="13"/>
  <c r="I61" i="13" s="1"/>
  <c r="I65" i="13" s="1"/>
  <c r="T19" i="13"/>
  <c r="T18" i="13"/>
  <c r="U15" i="13"/>
  <c r="T11" i="13"/>
  <c r="M8" i="13"/>
  <c r="M61" i="13" s="1"/>
  <c r="M65" i="13" s="1"/>
  <c r="K8" i="13"/>
  <c r="K61" i="13" s="1"/>
  <c r="W8" i="13"/>
  <c r="P62" i="12"/>
  <c r="B43" i="12"/>
  <c r="K43" i="12"/>
  <c r="S43" i="12" s="1"/>
  <c r="W61" i="12"/>
  <c r="W65" i="12" s="1"/>
  <c r="G43" i="12"/>
  <c r="O43" i="12"/>
  <c r="L61" i="12"/>
  <c r="L65" i="12" s="1"/>
  <c r="P44" i="12"/>
  <c r="P43" i="12" s="1"/>
  <c r="U50" i="12"/>
  <c r="U49" i="12"/>
  <c r="U42" i="12"/>
  <c r="T38" i="12"/>
  <c r="M8" i="12"/>
  <c r="F8" i="12"/>
  <c r="F61" i="12" s="1"/>
  <c r="F65" i="12" s="1"/>
  <c r="N8" i="12"/>
  <c r="N61" i="12" s="1"/>
  <c r="N65" i="12" s="1"/>
  <c r="G8" i="12"/>
  <c r="O8" i="12"/>
  <c r="O61" i="12" s="1"/>
  <c r="O65" i="12" s="1"/>
  <c r="H8" i="12"/>
  <c r="S28" i="12"/>
  <c r="I8" i="12"/>
  <c r="V8" i="12"/>
  <c r="V61" i="12" s="1"/>
  <c r="V65" i="12" s="1"/>
  <c r="R9" i="12"/>
  <c r="T11" i="12"/>
  <c r="D8" i="12"/>
  <c r="D61" i="12" s="1"/>
  <c r="D65" i="12" s="1"/>
  <c r="T64" i="11"/>
  <c r="B43" i="11"/>
  <c r="K43" i="11"/>
  <c r="S43" i="11" s="1"/>
  <c r="M61" i="11"/>
  <c r="M65" i="11" s="1"/>
  <c r="T51" i="11"/>
  <c r="T50" i="11"/>
  <c r="T42" i="11"/>
  <c r="I8" i="11"/>
  <c r="E28" i="11"/>
  <c r="U39" i="11"/>
  <c r="P28" i="11"/>
  <c r="F8" i="11"/>
  <c r="F61" i="11" s="1"/>
  <c r="F65" i="11" s="1"/>
  <c r="N8" i="11"/>
  <c r="N61" i="11" s="1"/>
  <c r="N65" i="11" s="1"/>
  <c r="G8" i="11"/>
  <c r="G61" i="11" s="1"/>
  <c r="G65" i="11" s="1"/>
  <c r="O8" i="11"/>
  <c r="O61" i="11" s="1"/>
  <c r="O65" i="11" s="1"/>
  <c r="H8" i="11"/>
  <c r="H61" i="11" s="1"/>
  <c r="H65" i="11" s="1"/>
  <c r="V8" i="11"/>
  <c r="V61" i="11" s="1"/>
  <c r="V65" i="11" s="1"/>
  <c r="W8" i="11"/>
  <c r="W61" i="11" s="1"/>
  <c r="W65" i="11" s="1"/>
  <c r="T11" i="11"/>
  <c r="C8" i="11"/>
  <c r="C61" i="11" s="1"/>
  <c r="C65" i="11" s="1"/>
  <c r="L8" i="11"/>
  <c r="L61" i="11" s="1"/>
  <c r="L65" i="11" s="1"/>
  <c r="E62" i="10"/>
  <c r="U62" i="10" s="1"/>
  <c r="L61" i="10"/>
  <c r="L65" i="10" s="1"/>
  <c r="E56" i="10"/>
  <c r="U56" i="10" s="1"/>
  <c r="Q56" i="10"/>
  <c r="T58" i="10"/>
  <c r="D43" i="10"/>
  <c r="F43" i="10"/>
  <c r="N43" i="10"/>
  <c r="N61" i="10" s="1"/>
  <c r="N65" i="10" s="1"/>
  <c r="G61" i="10"/>
  <c r="G65" i="10" s="1"/>
  <c r="U48" i="10"/>
  <c r="T51" i="10"/>
  <c r="U40" i="10"/>
  <c r="T38" i="10"/>
  <c r="O8" i="10"/>
  <c r="O61" i="10" s="1"/>
  <c r="O65" i="10" s="1"/>
  <c r="D8" i="10"/>
  <c r="M8" i="10"/>
  <c r="M61" i="10" s="1"/>
  <c r="M65" i="10" s="1"/>
  <c r="V8" i="10"/>
  <c r="V61" i="10" s="1"/>
  <c r="V65" i="10" s="1"/>
  <c r="F8" i="10"/>
  <c r="W8" i="10"/>
  <c r="T18" i="10"/>
  <c r="T11" i="10"/>
  <c r="I8" i="10"/>
  <c r="Q62" i="9"/>
  <c r="U60" i="9"/>
  <c r="D61" i="9"/>
  <c r="D65" i="9" s="1"/>
  <c r="T58" i="9"/>
  <c r="F61" i="9"/>
  <c r="F65" i="9" s="1"/>
  <c r="M61" i="9"/>
  <c r="M65" i="9" s="1"/>
  <c r="I61" i="9"/>
  <c r="I65" i="9" s="1"/>
  <c r="H43" i="9"/>
  <c r="H61" i="9" s="1"/>
  <c r="H65" i="9" s="1"/>
  <c r="T38" i="9"/>
  <c r="T29" i="9"/>
  <c r="S9" i="9"/>
  <c r="L8" i="9"/>
  <c r="L61" i="9" s="1"/>
  <c r="L65" i="9" s="1"/>
  <c r="V8" i="9"/>
  <c r="R9" i="9"/>
  <c r="Q62" i="8"/>
  <c r="T64" i="8"/>
  <c r="N61" i="8"/>
  <c r="N65" i="8" s="1"/>
  <c r="B43" i="8"/>
  <c r="K43" i="8"/>
  <c r="S43" i="8" s="1"/>
  <c r="O61" i="8"/>
  <c r="C43" i="8"/>
  <c r="L43" i="8"/>
  <c r="L61" i="8" s="1"/>
  <c r="L65" i="8" s="1"/>
  <c r="V43" i="8"/>
  <c r="W43" i="8"/>
  <c r="M43" i="8"/>
  <c r="R44" i="8"/>
  <c r="H43" i="8"/>
  <c r="T52" i="8"/>
  <c r="I43" i="8"/>
  <c r="I61" i="8" s="1"/>
  <c r="I65" i="8" s="1"/>
  <c r="T41" i="8"/>
  <c r="G8" i="8"/>
  <c r="G61" i="8" s="1"/>
  <c r="G65" i="8" s="1"/>
  <c r="V8" i="8"/>
  <c r="M8" i="8"/>
  <c r="T35" i="8"/>
  <c r="F8" i="8"/>
  <c r="F61" i="8" s="1"/>
  <c r="F65" i="8" s="1"/>
  <c r="H8" i="8"/>
  <c r="W8" i="8"/>
  <c r="D8" i="8"/>
  <c r="D61" i="8" s="1"/>
  <c r="D65" i="8" s="1"/>
  <c r="P62" i="7"/>
  <c r="T64" i="7"/>
  <c r="O61" i="7"/>
  <c r="O65" i="7" s="1"/>
  <c r="D43" i="7"/>
  <c r="D61" i="7" s="1"/>
  <c r="D65" i="7" s="1"/>
  <c r="G61" i="7"/>
  <c r="G65" i="7" s="1"/>
  <c r="U58" i="7"/>
  <c r="H43" i="7"/>
  <c r="I43" i="7"/>
  <c r="T51" i="7"/>
  <c r="T50" i="7"/>
  <c r="J43" i="7"/>
  <c r="R43" i="7" s="1"/>
  <c r="M43" i="7"/>
  <c r="M61" i="7" s="1"/>
  <c r="M65" i="7" s="1"/>
  <c r="H8" i="7"/>
  <c r="F8" i="7"/>
  <c r="N8" i="7"/>
  <c r="T35" i="7"/>
  <c r="W8" i="7"/>
  <c r="W61" i="7" s="1"/>
  <c r="W65" i="7" s="1"/>
  <c r="U18" i="7"/>
  <c r="V8" i="7"/>
  <c r="V61" i="7" s="1"/>
  <c r="V65" i="7" s="1"/>
  <c r="T15" i="7"/>
  <c r="C8" i="7"/>
  <c r="L8" i="7"/>
  <c r="L61" i="7" s="1"/>
  <c r="L65" i="7" s="1"/>
  <c r="I8" i="7"/>
  <c r="Q62" i="6"/>
  <c r="T64" i="6"/>
  <c r="B43" i="6"/>
  <c r="N61" i="6"/>
  <c r="N65" i="6" s="1"/>
  <c r="G61" i="6"/>
  <c r="G65" i="6" s="1"/>
  <c r="O61" i="6"/>
  <c r="O65" i="6" s="1"/>
  <c r="F61" i="6"/>
  <c r="F65" i="6" s="1"/>
  <c r="I43" i="6"/>
  <c r="P44" i="6"/>
  <c r="M43" i="6"/>
  <c r="T49" i="6"/>
  <c r="J43" i="6"/>
  <c r="R43" i="6" s="1"/>
  <c r="H43" i="6"/>
  <c r="T42" i="6"/>
  <c r="T41" i="6"/>
  <c r="D8" i="6"/>
  <c r="D61" i="6" s="1"/>
  <c r="D65" i="6" s="1"/>
  <c r="M8" i="6"/>
  <c r="H8" i="6"/>
  <c r="V8" i="6"/>
  <c r="V61" i="6" s="1"/>
  <c r="V65" i="6" s="1"/>
  <c r="I8" i="6"/>
  <c r="W8" i="6"/>
  <c r="C8" i="6"/>
  <c r="T15" i="6"/>
  <c r="L8" i="6"/>
  <c r="R9" i="6"/>
  <c r="Q62" i="5"/>
  <c r="Q56" i="5"/>
  <c r="T58" i="5"/>
  <c r="M61" i="5"/>
  <c r="M65" i="5" s="1"/>
  <c r="L43" i="5"/>
  <c r="D43" i="5"/>
  <c r="F43" i="5"/>
  <c r="F61" i="5" s="1"/>
  <c r="F65" i="5" s="1"/>
  <c r="P56" i="5"/>
  <c r="G43" i="5"/>
  <c r="G61" i="5" s="1"/>
  <c r="G65" i="5" s="1"/>
  <c r="H43" i="5"/>
  <c r="U49" i="5"/>
  <c r="T52" i="5"/>
  <c r="I43" i="5"/>
  <c r="T48" i="5"/>
  <c r="J43" i="5"/>
  <c r="R43" i="5" s="1"/>
  <c r="U41" i="5"/>
  <c r="H8" i="5"/>
  <c r="L8" i="5"/>
  <c r="S9" i="5"/>
  <c r="I8" i="5"/>
  <c r="I61" i="5" s="1"/>
  <c r="I65" i="5" s="1"/>
  <c r="K8" i="5"/>
  <c r="K61" i="5" s="1"/>
  <c r="T11" i="5"/>
  <c r="W8" i="5"/>
  <c r="W61" i="5" s="1"/>
  <c r="W65" i="5" s="1"/>
  <c r="E62" i="4"/>
  <c r="U62" i="4" s="1"/>
  <c r="P62" i="4"/>
  <c r="T64" i="4"/>
  <c r="Q56" i="4"/>
  <c r="F61" i="4"/>
  <c r="F65" i="4" s="1"/>
  <c r="V43" i="4"/>
  <c r="G43" i="4"/>
  <c r="O43" i="4"/>
  <c r="K43" i="4"/>
  <c r="S43" i="4" s="1"/>
  <c r="W43" i="4"/>
  <c r="H43" i="4"/>
  <c r="I43" i="4"/>
  <c r="U48" i="4"/>
  <c r="T51" i="4"/>
  <c r="M43" i="4"/>
  <c r="M61" i="4" s="1"/>
  <c r="M65" i="4" s="1"/>
  <c r="U40" i="4"/>
  <c r="T35" i="4"/>
  <c r="V8" i="4"/>
  <c r="V61" i="4" s="1"/>
  <c r="V65" i="4" s="1"/>
  <c r="W8" i="4"/>
  <c r="G8" i="4"/>
  <c r="O8" i="4"/>
  <c r="H8" i="4"/>
  <c r="I8" i="4"/>
  <c r="T18" i="4"/>
  <c r="R9" i="4"/>
  <c r="L8" i="4"/>
  <c r="L61" i="4" s="1"/>
  <c r="L65" i="4" s="1"/>
  <c r="E62" i="3"/>
  <c r="U62" i="3" s="1"/>
  <c r="U60" i="3"/>
  <c r="V43" i="3"/>
  <c r="D61" i="3"/>
  <c r="D65" i="3" s="1"/>
  <c r="J43" i="3"/>
  <c r="R43" i="3" s="1"/>
  <c r="B43" i="3"/>
  <c r="K43" i="3"/>
  <c r="S43" i="3" s="1"/>
  <c r="T58" i="3"/>
  <c r="F43" i="3"/>
  <c r="F61" i="3" s="1"/>
  <c r="F65" i="3" s="1"/>
  <c r="N43" i="3"/>
  <c r="N61" i="3" s="1"/>
  <c r="N65" i="3" s="1"/>
  <c r="W43" i="3"/>
  <c r="I43" i="3"/>
  <c r="I61" i="3" s="1"/>
  <c r="I65" i="3" s="1"/>
  <c r="G8" i="3"/>
  <c r="G61" i="3" s="1"/>
  <c r="G65" i="3" s="1"/>
  <c r="O8" i="3"/>
  <c r="O61" i="3" s="1"/>
  <c r="O65" i="3" s="1"/>
  <c r="H8" i="3"/>
  <c r="W8" i="3"/>
  <c r="T29" i="3"/>
  <c r="L8" i="3"/>
  <c r="L61" i="3" s="1"/>
  <c r="L65" i="3" s="1"/>
  <c r="U19" i="3"/>
  <c r="T18" i="3"/>
  <c r="S9" i="3"/>
  <c r="C8" i="3"/>
  <c r="C61" i="3" s="1"/>
  <c r="C65" i="3" s="1"/>
  <c r="Q62" i="2"/>
  <c r="T64" i="2"/>
  <c r="T58" i="2"/>
  <c r="F43" i="2"/>
  <c r="H43" i="2"/>
  <c r="I43" i="2"/>
  <c r="T42" i="2"/>
  <c r="T41" i="2"/>
  <c r="U38" i="2"/>
  <c r="F8" i="2"/>
  <c r="F61" i="2" s="1"/>
  <c r="F65" i="2" s="1"/>
  <c r="N8" i="2"/>
  <c r="N61" i="2" s="1"/>
  <c r="N65" i="2" s="1"/>
  <c r="G8" i="2"/>
  <c r="G61" i="2" s="1"/>
  <c r="G65" i="2" s="1"/>
  <c r="O8" i="2"/>
  <c r="O61" i="2" s="1"/>
  <c r="O65" i="2" s="1"/>
  <c r="W8" i="2"/>
  <c r="D8" i="2"/>
  <c r="D61" i="2" s="1"/>
  <c r="D65" i="2" s="1"/>
  <c r="H8" i="2"/>
  <c r="I8" i="2"/>
  <c r="I61" i="2" s="1"/>
  <c r="I65" i="2" s="1"/>
  <c r="M8" i="2"/>
  <c r="R9" i="2"/>
  <c r="L8" i="2"/>
  <c r="L61" i="2" s="1"/>
  <c r="L65" i="2" s="1"/>
  <c r="Q62" i="1"/>
  <c r="T60" i="1"/>
  <c r="N61" i="1"/>
  <c r="N65" i="1" s="1"/>
  <c r="I43" i="1"/>
  <c r="H43" i="1"/>
  <c r="T48" i="1"/>
  <c r="M61" i="1"/>
  <c r="M65" i="1" s="1"/>
  <c r="U52" i="1"/>
  <c r="T51" i="1"/>
  <c r="J43" i="1"/>
  <c r="R43" i="1" s="1"/>
  <c r="T42" i="1"/>
  <c r="W8" i="1"/>
  <c r="W61" i="1" s="1"/>
  <c r="W65" i="1" s="1"/>
  <c r="T35" i="1"/>
  <c r="V8" i="1"/>
  <c r="V61" i="1" s="1"/>
  <c r="V65" i="1" s="1"/>
  <c r="S28" i="1"/>
  <c r="F8" i="1"/>
  <c r="F61" i="1" s="1"/>
  <c r="F65" i="1" s="1"/>
  <c r="U20" i="3"/>
  <c r="T20" i="3"/>
  <c r="U41" i="4"/>
  <c r="T41" i="4"/>
  <c r="U18" i="1"/>
  <c r="T18" i="1"/>
  <c r="U18" i="2"/>
  <c r="T18" i="2"/>
  <c r="U23" i="5"/>
  <c r="T23" i="5"/>
  <c r="U34" i="5"/>
  <c r="T34" i="5"/>
  <c r="P9" i="6"/>
  <c r="U19" i="7"/>
  <c r="T19" i="7"/>
  <c r="U59" i="7"/>
  <c r="T59" i="7"/>
  <c r="U26" i="1"/>
  <c r="T26" i="1"/>
  <c r="U26" i="2"/>
  <c r="T26" i="2"/>
  <c r="U50" i="5"/>
  <c r="T50" i="5"/>
  <c r="U48" i="2"/>
  <c r="T48" i="2"/>
  <c r="U36" i="6"/>
  <c r="T36" i="6"/>
  <c r="U11" i="7"/>
  <c r="T11" i="7"/>
  <c r="U27" i="7"/>
  <c r="T27" i="7"/>
  <c r="U52" i="6"/>
  <c r="T52" i="6"/>
  <c r="U17" i="6"/>
  <c r="T17" i="6"/>
  <c r="U48" i="3"/>
  <c r="T48" i="3"/>
  <c r="U25" i="6"/>
  <c r="T25" i="6"/>
  <c r="E56" i="6"/>
  <c r="U57" i="6"/>
  <c r="T57" i="6"/>
  <c r="E44" i="1"/>
  <c r="U45" i="1"/>
  <c r="T45" i="1"/>
  <c r="U42" i="5"/>
  <c r="T42" i="5"/>
  <c r="U37" i="1"/>
  <c r="T37" i="1"/>
  <c r="E62" i="5"/>
  <c r="U63" i="5"/>
  <c r="T63" i="5"/>
  <c r="E28" i="1"/>
  <c r="U29" i="1"/>
  <c r="T29" i="1"/>
  <c r="U53" i="1"/>
  <c r="T53" i="1"/>
  <c r="U31" i="2"/>
  <c r="T31" i="2"/>
  <c r="U13" i="4"/>
  <c r="T13" i="4"/>
  <c r="U33" i="4"/>
  <c r="T33" i="4"/>
  <c r="U30" i="7"/>
  <c r="T30" i="7"/>
  <c r="U46" i="7"/>
  <c r="T46" i="7"/>
  <c r="U39" i="2"/>
  <c r="T39" i="2"/>
  <c r="E9" i="1"/>
  <c r="U10" i="1"/>
  <c r="T10" i="1"/>
  <c r="U58" i="1"/>
  <c r="T58" i="1"/>
  <c r="E9" i="2"/>
  <c r="U10" i="2"/>
  <c r="T10" i="2"/>
  <c r="U12" i="3"/>
  <c r="T12" i="3"/>
  <c r="U31" i="3"/>
  <c r="T31" i="3"/>
  <c r="U39" i="3"/>
  <c r="T39" i="3"/>
  <c r="U21" i="4"/>
  <c r="T21" i="4"/>
  <c r="U49" i="4"/>
  <c r="T49" i="4"/>
  <c r="U15" i="5"/>
  <c r="T15" i="5"/>
  <c r="P28" i="6"/>
  <c r="U38" i="7"/>
  <c r="T38" i="7"/>
  <c r="U54" i="7"/>
  <c r="T54" i="7"/>
  <c r="T60" i="14"/>
  <c r="U60" i="14"/>
  <c r="U21" i="15"/>
  <c r="T21" i="15"/>
  <c r="U13" i="16"/>
  <c r="T13" i="16"/>
  <c r="U60" i="16"/>
  <c r="T60" i="16"/>
  <c r="T25" i="21"/>
  <c r="U25" i="21"/>
  <c r="P9" i="1"/>
  <c r="P28" i="1"/>
  <c r="P44" i="1"/>
  <c r="E56" i="1"/>
  <c r="P9" i="2"/>
  <c r="Q62" i="3"/>
  <c r="Q62" i="4"/>
  <c r="P62" i="5"/>
  <c r="Q9" i="6"/>
  <c r="Q28" i="6"/>
  <c r="Q44" i="6"/>
  <c r="P56" i="6"/>
  <c r="P43" i="6" s="1"/>
  <c r="E9" i="7"/>
  <c r="E28" i="7"/>
  <c r="E44" i="7"/>
  <c r="E9" i="8"/>
  <c r="E28" i="8"/>
  <c r="E9" i="9"/>
  <c r="P62" i="10"/>
  <c r="Q28" i="11"/>
  <c r="U28" i="11" s="1"/>
  <c r="P56" i="11"/>
  <c r="P62" i="11"/>
  <c r="U35" i="12"/>
  <c r="T35" i="12"/>
  <c r="Q44" i="12"/>
  <c r="U58" i="13"/>
  <c r="T58" i="13"/>
  <c r="Q9" i="14"/>
  <c r="Q8" i="14" s="1"/>
  <c r="P9" i="15"/>
  <c r="U13" i="15"/>
  <c r="T13" i="15"/>
  <c r="T46" i="15"/>
  <c r="U46" i="15"/>
  <c r="T54" i="15"/>
  <c r="U54" i="15"/>
  <c r="P28" i="16"/>
  <c r="U32" i="16"/>
  <c r="T32" i="16"/>
  <c r="T50" i="17"/>
  <c r="U50" i="17"/>
  <c r="Q56" i="6"/>
  <c r="P9" i="7"/>
  <c r="P28" i="7"/>
  <c r="P44" i="7"/>
  <c r="E56" i="7"/>
  <c r="P9" i="8"/>
  <c r="P28" i="8"/>
  <c r="E44" i="8"/>
  <c r="P9" i="9"/>
  <c r="T36" i="10"/>
  <c r="T52" i="10"/>
  <c r="T57" i="10"/>
  <c r="T10" i="11"/>
  <c r="T18" i="11"/>
  <c r="T26" i="11"/>
  <c r="U31" i="11"/>
  <c r="T37" i="11"/>
  <c r="E44" i="11"/>
  <c r="U60" i="11"/>
  <c r="Q62" i="11"/>
  <c r="T20" i="12"/>
  <c r="T25" i="12"/>
  <c r="E28" i="13"/>
  <c r="U29" i="13"/>
  <c r="T29" i="13"/>
  <c r="Q44" i="14"/>
  <c r="U52" i="14"/>
  <c r="T52" i="14"/>
  <c r="Q9" i="15"/>
  <c r="T17" i="15"/>
  <c r="U17" i="15"/>
  <c r="T25" i="15"/>
  <c r="U25" i="15"/>
  <c r="E28" i="15"/>
  <c r="U29" i="15"/>
  <c r="U51" i="16"/>
  <c r="T51" i="16"/>
  <c r="P9" i="17"/>
  <c r="U24" i="17"/>
  <c r="T24" i="17"/>
  <c r="U54" i="18"/>
  <c r="T54" i="18"/>
  <c r="E9" i="19"/>
  <c r="U10" i="19"/>
  <c r="T48" i="20"/>
  <c r="U48" i="20"/>
  <c r="E62" i="11"/>
  <c r="U63" i="11"/>
  <c r="Q9" i="1"/>
  <c r="Q28" i="1"/>
  <c r="E9" i="3"/>
  <c r="P28" i="3"/>
  <c r="E9" i="4"/>
  <c r="Q9" i="7"/>
  <c r="Q28" i="7"/>
  <c r="Q44" i="7"/>
  <c r="P56" i="7"/>
  <c r="Q9" i="8"/>
  <c r="Q28" i="8"/>
  <c r="P44" i="8"/>
  <c r="E56" i="8"/>
  <c r="T62" i="8"/>
  <c r="U63" i="8"/>
  <c r="Q9" i="9"/>
  <c r="E28" i="9"/>
  <c r="E44" i="9"/>
  <c r="U57" i="10"/>
  <c r="P44" i="11"/>
  <c r="P43" i="11" s="1"/>
  <c r="P28" i="12"/>
  <c r="U33" i="13"/>
  <c r="T33" i="13"/>
  <c r="U37" i="13"/>
  <c r="T37" i="13"/>
  <c r="P28" i="15"/>
  <c r="T27" i="16"/>
  <c r="U27" i="16"/>
  <c r="U59" i="22"/>
  <c r="T59" i="22"/>
  <c r="U13" i="23"/>
  <c r="T13" i="23"/>
  <c r="T35" i="26"/>
  <c r="U35" i="26"/>
  <c r="P56" i="1"/>
  <c r="E28" i="2"/>
  <c r="Q56" i="1"/>
  <c r="E62" i="1"/>
  <c r="E44" i="2"/>
  <c r="P9" i="3"/>
  <c r="E44" i="3"/>
  <c r="E62" i="6"/>
  <c r="T11" i="1"/>
  <c r="T19" i="1"/>
  <c r="T27" i="1"/>
  <c r="T30" i="1"/>
  <c r="T38" i="1"/>
  <c r="T46" i="1"/>
  <c r="T54" i="1"/>
  <c r="T59" i="1"/>
  <c r="P62" i="1"/>
  <c r="T11" i="2"/>
  <c r="T19" i="2"/>
  <c r="T27" i="2"/>
  <c r="Q28" i="2"/>
  <c r="T32" i="2"/>
  <c r="T40" i="2"/>
  <c r="P44" i="2"/>
  <c r="T49" i="2"/>
  <c r="E56" i="2"/>
  <c r="Q9" i="3"/>
  <c r="T13" i="3"/>
  <c r="T21" i="3"/>
  <c r="Q28" i="3"/>
  <c r="T32" i="3"/>
  <c r="T40" i="3"/>
  <c r="P44" i="3"/>
  <c r="T49" i="3"/>
  <c r="E56" i="3"/>
  <c r="T63" i="3"/>
  <c r="P9" i="4"/>
  <c r="T14" i="4"/>
  <c r="T22" i="4"/>
  <c r="E28" i="4"/>
  <c r="T34" i="4"/>
  <c r="T42" i="4"/>
  <c r="E44" i="4"/>
  <c r="T50" i="4"/>
  <c r="T63" i="4"/>
  <c r="T16" i="5"/>
  <c r="T24" i="5"/>
  <c r="T35" i="5"/>
  <c r="T51" i="5"/>
  <c r="T64" i="5"/>
  <c r="T10" i="6"/>
  <c r="T18" i="6"/>
  <c r="T26" i="6"/>
  <c r="T29" i="6"/>
  <c r="T37" i="6"/>
  <c r="T45" i="6"/>
  <c r="T53" i="6"/>
  <c r="T58" i="6"/>
  <c r="P62" i="6"/>
  <c r="T12" i="7"/>
  <c r="T20" i="7"/>
  <c r="T31" i="7"/>
  <c r="T39" i="7"/>
  <c r="T47" i="7"/>
  <c r="T55" i="7"/>
  <c r="Q56" i="7"/>
  <c r="T60" i="7"/>
  <c r="E62" i="7"/>
  <c r="T12" i="8"/>
  <c r="T20" i="8"/>
  <c r="T31" i="8"/>
  <c r="T39" i="8"/>
  <c r="Q44" i="8"/>
  <c r="T48" i="8"/>
  <c r="P56" i="8"/>
  <c r="T12" i="9"/>
  <c r="T20" i="9"/>
  <c r="P28" i="9"/>
  <c r="T33" i="9"/>
  <c r="T41" i="9"/>
  <c r="P44" i="9"/>
  <c r="T49" i="9"/>
  <c r="E56" i="9"/>
  <c r="E9" i="10"/>
  <c r="T15" i="10"/>
  <c r="T23" i="10"/>
  <c r="E28" i="10"/>
  <c r="T34" i="10"/>
  <c r="T42" i="10"/>
  <c r="E44" i="10"/>
  <c r="T50" i="10"/>
  <c r="T64" i="10"/>
  <c r="T16" i="11"/>
  <c r="T24" i="11"/>
  <c r="T29" i="11"/>
  <c r="T35" i="11"/>
  <c r="T41" i="11"/>
  <c r="Q44" i="11"/>
  <c r="T54" i="11"/>
  <c r="T58" i="11"/>
  <c r="P9" i="12"/>
  <c r="T14" i="12"/>
  <c r="U16" i="12"/>
  <c r="T16" i="12"/>
  <c r="Q28" i="12"/>
  <c r="U55" i="12"/>
  <c r="U64" i="12"/>
  <c r="T64" i="12"/>
  <c r="U10" i="13"/>
  <c r="T30" i="13"/>
  <c r="U41" i="13"/>
  <c r="T41" i="13"/>
  <c r="E44" i="13"/>
  <c r="U45" i="13"/>
  <c r="T45" i="13"/>
  <c r="U10" i="14"/>
  <c r="U30" i="14"/>
  <c r="T30" i="14"/>
  <c r="T49" i="14"/>
  <c r="T53" i="14"/>
  <c r="E56" i="14"/>
  <c r="U57" i="14"/>
  <c r="P44" i="15"/>
  <c r="P43" i="15" s="1"/>
  <c r="U48" i="15"/>
  <c r="T48" i="15"/>
  <c r="T23" i="16"/>
  <c r="U23" i="16"/>
  <c r="U25" i="16"/>
  <c r="U11" i="17"/>
  <c r="T11" i="17"/>
  <c r="U60" i="17"/>
  <c r="U42" i="18"/>
  <c r="T42" i="18"/>
  <c r="T47" i="19"/>
  <c r="U47" i="19"/>
  <c r="E28" i="20"/>
  <c r="U29" i="20"/>
  <c r="T29" i="20"/>
  <c r="T25" i="22"/>
  <c r="U25" i="22"/>
  <c r="E28" i="3"/>
  <c r="P28" i="2"/>
  <c r="Q9" i="4"/>
  <c r="P28" i="4"/>
  <c r="E56" i="4"/>
  <c r="E44" i="5"/>
  <c r="T11" i="8"/>
  <c r="T19" i="8"/>
  <c r="T27" i="8"/>
  <c r="T30" i="8"/>
  <c r="T38" i="8"/>
  <c r="T47" i="8"/>
  <c r="T55" i="8"/>
  <c r="Q56" i="8"/>
  <c r="T60" i="8"/>
  <c r="T11" i="9"/>
  <c r="T19" i="9"/>
  <c r="T27" i="9"/>
  <c r="Q28" i="9"/>
  <c r="T32" i="9"/>
  <c r="T40" i="9"/>
  <c r="Q44" i="9"/>
  <c r="T48" i="9"/>
  <c r="P56" i="9"/>
  <c r="P9" i="10"/>
  <c r="T14" i="10"/>
  <c r="T22" i="10"/>
  <c r="P28" i="10"/>
  <c r="T33" i="10"/>
  <c r="T41" i="10"/>
  <c r="P44" i="10"/>
  <c r="T49" i="10"/>
  <c r="T63" i="10"/>
  <c r="E9" i="11"/>
  <c r="T15" i="11"/>
  <c r="T23" i="11"/>
  <c r="T28" i="11"/>
  <c r="U29" i="11"/>
  <c r="U47" i="11"/>
  <c r="T53" i="11"/>
  <c r="T57" i="11"/>
  <c r="T63" i="11"/>
  <c r="Q9" i="12"/>
  <c r="T13" i="12"/>
  <c r="U31" i="12"/>
  <c r="T40" i="12"/>
  <c r="T14" i="13"/>
  <c r="U16" i="13"/>
  <c r="T16" i="13"/>
  <c r="T34" i="13"/>
  <c r="T38" i="13"/>
  <c r="U49" i="13"/>
  <c r="T49" i="13"/>
  <c r="U53" i="13"/>
  <c r="T53" i="13"/>
  <c r="E62" i="13"/>
  <c r="U63" i="13"/>
  <c r="U11" i="14"/>
  <c r="T11" i="14"/>
  <c r="U34" i="14"/>
  <c r="T34" i="14"/>
  <c r="U38" i="14"/>
  <c r="T38" i="14"/>
  <c r="P56" i="14"/>
  <c r="T64" i="14"/>
  <c r="T10" i="15"/>
  <c r="T19" i="15"/>
  <c r="U19" i="15"/>
  <c r="T27" i="15"/>
  <c r="U27" i="15"/>
  <c r="T34" i="15"/>
  <c r="Q44" i="15"/>
  <c r="T42" i="16"/>
  <c r="U42" i="16"/>
  <c r="T50" i="16"/>
  <c r="U50" i="16"/>
  <c r="E56" i="17"/>
  <c r="U57" i="17"/>
  <c r="T57" i="17"/>
  <c r="E9" i="22"/>
  <c r="U10" i="22"/>
  <c r="T10" i="22"/>
  <c r="T16" i="22"/>
  <c r="U24" i="12"/>
  <c r="T24" i="12"/>
  <c r="Q44" i="1"/>
  <c r="Q9" i="2"/>
  <c r="Q44" i="2"/>
  <c r="P56" i="2"/>
  <c r="Q44" i="3"/>
  <c r="P56" i="3"/>
  <c r="T62" i="3"/>
  <c r="U63" i="3"/>
  <c r="P44" i="4"/>
  <c r="U63" i="4"/>
  <c r="E9" i="5"/>
  <c r="E28" i="5"/>
  <c r="T57" i="1"/>
  <c r="Q56" i="2"/>
  <c r="E62" i="2"/>
  <c r="Q56" i="3"/>
  <c r="Q28" i="4"/>
  <c r="Q44" i="4"/>
  <c r="Q43" i="4" s="1"/>
  <c r="P56" i="4"/>
  <c r="P9" i="5"/>
  <c r="P28" i="5"/>
  <c r="P44" i="5"/>
  <c r="P43" i="5" s="1"/>
  <c r="E56" i="5"/>
  <c r="T10" i="7"/>
  <c r="T29" i="7"/>
  <c r="T45" i="7"/>
  <c r="Q62" i="7"/>
  <c r="T10" i="8"/>
  <c r="T29" i="8"/>
  <c r="P62" i="8"/>
  <c r="T10" i="9"/>
  <c r="Q56" i="9"/>
  <c r="E62" i="9"/>
  <c r="Q9" i="10"/>
  <c r="Q28" i="10"/>
  <c r="Q44" i="10"/>
  <c r="P56" i="10"/>
  <c r="U63" i="10"/>
  <c r="P9" i="11"/>
  <c r="P8" i="11" s="1"/>
  <c r="T40" i="11"/>
  <c r="T56" i="11"/>
  <c r="U57" i="11"/>
  <c r="T17" i="12"/>
  <c r="U51" i="12"/>
  <c r="T51" i="12"/>
  <c r="U20" i="13"/>
  <c r="T20" i="13"/>
  <c r="U24" i="13"/>
  <c r="T24" i="13"/>
  <c r="T42" i="13"/>
  <c r="T46" i="13"/>
  <c r="P62" i="13"/>
  <c r="U15" i="14"/>
  <c r="T15" i="14"/>
  <c r="U19" i="14"/>
  <c r="T19" i="14"/>
  <c r="T31" i="14"/>
  <c r="U42" i="14"/>
  <c r="T42" i="14"/>
  <c r="U46" i="14"/>
  <c r="T46" i="14"/>
  <c r="T11" i="15"/>
  <c r="U11" i="15"/>
  <c r="T52" i="15"/>
  <c r="U52" i="15"/>
  <c r="E56" i="15"/>
  <c r="T57" i="15"/>
  <c r="U57" i="15"/>
  <c r="U59" i="15"/>
  <c r="P44" i="16"/>
  <c r="U51" i="17"/>
  <c r="T51" i="17"/>
  <c r="U27" i="18"/>
  <c r="T27" i="18"/>
  <c r="T22" i="19"/>
  <c r="T32" i="19"/>
  <c r="U53" i="21"/>
  <c r="T53" i="21"/>
  <c r="U64" i="22"/>
  <c r="T64" i="22"/>
  <c r="Q9" i="5"/>
  <c r="Q28" i="5"/>
  <c r="Q44" i="5"/>
  <c r="E9" i="6"/>
  <c r="E28" i="6"/>
  <c r="E44" i="6"/>
  <c r="Q9" i="11"/>
  <c r="E56" i="12"/>
  <c r="U57" i="12"/>
  <c r="P9" i="13"/>
  <c r="U23" i="14"/>
  <c r="T23" i="14"/>
  <c r="U27" i="14"/>
  <c r="T27" i="14"/>
  <c r="U16" i="19"/>
  <c r="T16" i="19"/>
  <c r="E62" i="15"/>
  <c r="T63" i="15"/>
  <c r="Q44" i="16"/>
  <c r="U33" i="17"/>
  <c r="T33" i="17"/>
  <c r="U46" i="17"/>
  <c r="T46" i="17"/>
  <c r="U35" i="18"/>
  <c r="T35" i="18"/>
  <c r="P44" i="19"/>
  <c r="T13" i="20"/>
  <c r="U13" i="20"/>
  <c r="U15" i="21"/>
  <c r="T15" i="21"/>
  <c r="U35" i="22"/>
  <c r="T35" i="22"/>
  <c r="T17" i="25"/>
  <c r="U17" i="25"/>
  <c r="U64" i="27"/>
  <c r="T64" i="27"/>
  <c r="Q62" i="13"/>
  <c r="T12" i="17"/>
  <c r="U25" i="17"/>
  <c r="E28" i="18"/>
  <c r="U29" i="18"/>
  <c r="Q44" i="19"/>
  <c r="U52" i="19"/>
  <c r="T52" i="19"/>
  <c r="U14" i="23"/>
  <c r="T14" i="23"/>
  <c r="U27" i="23"/>
  <c r="T27" i="23"/>
  <c r="T17" i="24"/>
  <c r="U17" i="24"/>
  <c r="Q56" i="11"/>
  <c r="E9" i="12"/>
  <c r="E28" i="12"/>
  <c r="E44" i="12"/>
  <c r="E9" i="13"/>
  <c r="U38" i="15"/>
  <c r="E44" i="15"/>
  <c r="U45" i="15"/>
  <c r="P9" i="16"/>
  <c r="U17" i="16"/>
  <c r="U46" i="16"/>
  <c r="U14" i="17"/>
  <c r="U34" i="17"/>
  <c r="P44" i="17"/>
  <c r="T47" i="17"/>
  <c r="U52" i="17"/>
  <c r="T52" i="17"/>
  <c r="P62" i="17"/>
  <c r="U36" i="18"/>
  <c r="T64" i="18"/>
  <c r="U25" i="19"/>
  <c r="T25" i="19"/>
  <c r="E44" i="20"/>
  <c r="U45" i="20"/>
  <c r="U38" i="21"/>
  <c r="T38" i="21"/>
  <c r="U18" i="22"/>
  <c r="T18" i="22"/>
  <c r="E56" i="22"/>
  <c r="T57" i="22"/>
  <c r="U57" i="22"/>
  <c r="Q9" i="24"/>
  <c r="U41" i="26"/>
  <c r="T41" i="26"/>
  <c r="Q56" i="12"/>
  <c r="E62" i="12"/>
  <c r="P28" i="13"/>
  <c r="P44" i="13"/>
  <c r="E56" i="13"/>
  <c r="E9" i="14"/>
  <c r="E28" i="14"/>
  <c r="E44" i="14"/>
  <c r="Q28" i="15"/>
  <c r="Q56" i="15"/>
  <c r="U63" i="15"/>
  <c r="U30" i="16"/>
  <c r="T35" i="16"/>
  <c r="U39" i="17"/>
  <c r="T39" i="17"/>
  <c r="P56" i="17"/>
  <c r="U14" i="18"/>
  <c r="T14" i="18"/>
  <c r="T48" i="18"/>
  <c r="P28" i="19"/>
  <c r="U33" i="19"/>
  <c r="U46" i="19"/>
  <c r="T26" i="20"/>
  <c r="T34" i="20"/>
  <c r="U37" i="21"/>
  <c r="T37" i="21"/>
  <c r="T51" i="21"/>
  <c r="P9" i="22"/>
  <c r="U50" i="23"/>
  <c r="T50" i="23"/>
  <c r="Q28" i="13"/>
  <c r="Q8" i="13" s="1"/>
  <c r="Q44" i="13"/>
  <c r="Q43" i="13" s="1"/>
  <c r="P56" i="13"/>
  <c r="P9" i="14"/>
  <c r="P28" i="14"/>
  <c r="P44" i="14"/>
  <c r="E9" i="15"/>
  <c r="U10" i="15"/>
  <c r="U20" i="15"/>
  <c r="Q9" i="17"/>
  <c r="Q8" i="17" s="1"/>
  <c r="P44" i="18"/>
  <c r="P43" i="18" s="1"/>
  <c r="U19" i="19"/>
  <c r="T19" i="19"/>
  <c r="E9" i="20"/>
  <c r="U10" i="20"/>
  <c r="T32" i="20"/>
  <c r="U32" i="20"/>
  <c r="U50" i="20"/>
  <c r="T50" i="20"/>
  <c r="U27" i="21"/>
  <c r="T27" i="21"/>
  <c r="Q28" i="21"/>
  <c r="U51" i="22"/>
  <c r="T51" i="22"/>
  <c r="U30" i="23"/>
  <c r="T30" i="23"/>
  <c r="E9" i="16"/>
  <c r="E28" i="16"/>
  <c r="Q56" i="16"/>
  <c r="E62" i="16"/>
  <c r="T63" i="16"/>
  <c r="P28" i="17"/>
  <c r="E9" i="18"/>
  <c r="U10" i="18"/>
  <c r="T41" i="18"/>
  <c r="Q44" i="18"/>
  <c r="T63" i="18"/>
  <c r="Q28" i="19"/>
  <c r="T38" i="19"/>
  <c r="T49" i="19"/>
  <c r="U60" i="19"/>
  <c r="Q62" i="19"/>
  <c r="U21" i="20"/>
  <c r="U40" i="20"/>
  <c r="T55" i="20"/>
  <c r="T59" i="20"/>
  <c r="E9" i="21"/>
  <c r="U10" i="21"/>
  <c r="T10" i="21"/>
  <c r="U19" i="21"/>
  <c r="T19" i="21"/>
  <c r="E28" i="21"/>
  <c r="U29" i="21"/>
  <c r="T29" i="21"/>
  <c r="T50" i="21"/>
  <c r="T24" i="22"/>
  <c r="U26" i="22"/>
  <c r="T26" i="22"/>
  <c r="U30" i="22"/>
  <c r="T30" i="22"/>
  <c r="U46" i="22"/>
  <c r="T46" i="22"/>
  <c r="P56" i="22"/>
  <c r="U22" i="23"/>
  <c r="T22" i="23"/>
  <c r="U33" i="23"/>
  <c r="T33" i="23"/>
  <c r="E44" i="23"/>
  <c r="T45" i="23"/>
  <c r="U45" i="23"/>
  <c r="T53" i="23"/>
  <c r="U53" i="23"/>
  <c r="U23" i="24"/>
  <c r="T55" i="24"/>
  <c r="Q28" i="25"/>
  <c r="Q8" i="25" s="1"/>
  <c r="T30" i="25"/>
  <c r="Q9" i="26"/>
  <c r="Q8" i="26" s="1"/>
  <c r="U14" i="26"/>
  <c r="T14" i="26"/>
  <c r="P56" i="26"/>
  <c r="U22" i="27"/>
  <c r="K8" i="17"/>
  <c r="P62" i="16"/>
  <c r="P9" i="18"/>
  <c r="P8" i="18" s="1"/>
  <c r="E44" i="19"/>
  <c r="U22" i="20"/>
  <c r="T22" i="20"/>
  <c r="U41" i="20"/>
  <c r="T41" i="20"/>
  <c r="P9" i="21"/>
  <c r="P28" i="21"/>
  <c r="U46" i="21"/>
  <c r="T46" i="21"/>
  <c r="U58" i="21"/>
  <c r="T58" i="21"/>
  <c r="Q9" i="22"/>
  <c r="U20" i="22"/>
  <c r="U38" i="22"/>
  <c r="T38" i="22"/>
  <c r="U54" i="22"/>
  <c r="T54" i="22"/>
  <c r="E62" i="25"/>
  <c r="U63" i="25"/>
  <c r="U25" i="26"/>
  <c r="T25" i="26"/>
  <c r="T14" i="27"/>
  <c r="U14" i="27"/>
  <c r="E62" i="18"/>
  <c r="P9" i="19"/>
  <c r="P9" i="20"/>
  <c r="U18" i="21"/>
  <c r="T18" i="21"/>
  <c r="T62" i="21"/>
  <c r="U63" i="21"/>
  <c r="E28" i="22"/>
  <c r="U29" i="22"/>
  <c r="T29" i="22"/>
  <c r="E44" i="22"/>
  <c r="U45" i="22"/>
  <c r="T45" i="22"/>
  <c r="U21" i="23"/>
  <c r="T21" i="23"/>
  <c r="U39" i="23"/>
  <c r="T39" i="23"/>
  <c r="Q44" i="24"/>
  <c r="U52" i="24"/>
  <c r="T52" i="24"/>
  <c r="U16" i="27"/>
  <c r="T16" i="27"/>
  <c r="Q56" i="14"/>
  <c r="E62" i="14"/>
  <c r="P62" i="15"/>
  <c r="T23" i="17"/>
  <c r="Q56" i="17"/>
  <c r="E62" i="17"/>
  <c r="T63" i="17"/>
  <c r="Q28" i="18"/>
  <c r="Q8" i="18" s="1"/>
  <c r="E56" i="18"/>
  <c r="T57" i="18"/>
  <c r="P62" i="18"/>
  <c r="Q9" i="19"/>
  <c r="Q8" i="19" s="1"/>
  <c r="T31" i="19"/>
  <c r="T55" i="19"/>
  <c r="T36" i="21"/>
  <c r="E44" i="21"/>
  <c r="U45" i="21"/>
  <c r="T45" i="21"/>
  <c r="U54" i="21"/>
  <c r="T54" i="21"/>
  <c r="E56" i="21"/>
  <c r="U57" i="21"/>
  <c r="T57" i="21"/>
  <c r="U11" i="22"/>
  <c r="T11" i="22"/>
  <c r="U19" i="22"/>
  <c r="T19" i="22"/>
  <c r="P28" i="22"/>
  <c r="U37" i="22"/>
  <c r="T37" i="22"/>
  <c r="P44" i="22"/>
  <c r="U53" i="22"/>
  <c r="T53" i="22"/>
  <c r="P28" i="26"/>
  <c r="U14" i="20"/>
  <c r="T14" i="20"/>
  <c r="U33" i="20"/>
  <c r="T33" i="20"/>
  <c r="U49" i="20"/>
  <c r="T49" i="20"/>
  <c r="E62" i="20"/>
  <c r="U63" i="20"/>
  <c r="T63" i="20"/>
  <c r="U11" i="21"/>
  <c r="T11" i="21"/>
  <c r="U26" i="21"/>
  <c r="T26" i="21"/>
  <c r="U30" i="21"/>
  <c r="T30" i="21"/>
  <c r="P44" i="21"/>
  <c r="P56" i="21"/>
  <c r="U27" i="22"/>
  <c r="T27" i="22"/>
  <c r="Q28" i="22"/>
  <c r="U31" i="22"/>
  <c r="Q44" i="22"/>
  <c r="U58" i="22"/>
  <c r="T58" i="22"/>
  <c r="U46" i="23"/>
  <c r="T46" i="23"/>
  <c r="E9" i="24"/>
  <c r="T10" i="24"/>
  <c r="P44" i="26"/>
  <c r="E56" i="27"/>
  <c r="U57" i="27"/>
  <c r="T57" i="27"/>
  <c r="U10" i="16"/>
  <c r="U29" i="16"/>
  <c r="E56" i="16"/>
  <c r="Q44" i="17"/>
  <c r="Q62" i="17"/>
  <c r="E44" i="18"/>
  <c r="U45" i="18"/>
  <c r="Q56" i="18"/>
  <c r="U13" i="19"/>
  <c r="T20" i="19"/>
  <c r="E28" i="19"/>
  <c r="T45" i="19"/>
  <c r="E56" i="19"/>
  <c r="P62" i="20"/>
  <c r="Q44" i="21"/>
  <c r="U52" i="21"/>
  <c r="Q56" i="21"/>
  <c r="U17" i="22"/>
  <c r="T36" i="22"/>
  <c r="U38" i="23"/>
  <c r="T38" i="23"/>
  <c r="Q56" i="23"/>
  <c r="T16" i="24"/>
  <c r="U25" i="24"/>
  <c r="T25" i="24"/>
  <c r="U37" i="24"/>
  <c r="T49" i="24"/>
  <c r="T19" i="25"/>
  <c r="T63" i="25"/>
  <c r="E44" i="24"/>
  <c r="T45" i="24"/>
  <c r="E9" i="25"/>
  <c r="T10" i="25"/>
  <c r="U53" i="25"/>
  <c r="T53" i="25"/>
  <c r="Q56" i="25"/>
  <c r="U36" i="26"/>
  <c r="T36" i="26"/>
  <c r="U23" i="27"/>
  <c r="T23" i="27"/>
  <c r="Q44" i="27"/>
  <c r="I61" i="17"/>
  <c r="I65" i="17" s="1"/>
  <c r="P44" i="24"/>
  <c r="P9" i="25"/>
  <c r="U26" i="25"/>
  <c r="T26" i="25"/>
  <c r="U37" i="25"/>
  <c r="T37" i="25"/>
  <c r="E28" i="26"/>
  <c r="U29" i="26"/>
  <c r="E44" i="26"/>
  <c r="U45" i="26"/>
  <c r="T45" i="26"/>
  <c r="E56" i="26"/>
  <c r="U57" i="26"/>
  <c r="T57" i="26"/>
  <c r="U35" i="27"/>
  <c r="T35" i="27"/>
  <c r="T59" i="21"/>
  <c r="P62" i="21"/>
  <c r="T12" i="22"/>
  <c r="T20" i="22"/>
  <c r="T31" i="22"/>
  <c r="T39" i="22"/>
  <c r="T47" i="22"/>
  <c r="T55" i="22"/>
  <c r="Q56" i="22"/>
  <c r="T60" i="22"/>
  <c r="E62" i="22"/>
  <c r="E9" i="23"/>
  <c r="T15" i="23"/>
  <c r="T23" i="23"/>
  <c r="E28" i="23"/>
  <c r="T34" i="23"/>
  <c r="Q44" i="23"/>
  <c r="T57" i="23"/>
  <c r="P9" i="24"/>
  <c r="T12" i="24"/>
  <c r="T19" i="24"/>
  <c r="U26" i="24"/>
  <c r="T33" i="24"/>
  <c r="T39" i="24"/>
  <c r="T46" i="24"/>
  <c r="U53" i="24"/>
  <c r="T11" i="25"/>
  <c r="T22" i="25"/>
  <c r="T27" i="25"/>
  <c r="T33" i="25"/>
  <c r="T38" i="25"/>
  <c r="P62" i="25"/>
  <c r="T15" i="26"/>
  <c r="U17" i="26"/>
  <c r="T17" i="26"/>
  <c r="T42" i="26"/>
  <c r="Q44" i="26"/>
  <c r="U53" i="26"/>
  <c r="T53" i="26"/>
  <c r="Q56" i="26"/>
  <c r="U52" i="27"/>
  <c r="T52" i="27"/>
  <c r="G61" i="1"/>
  <c r="G65" i="1" s="1"/>
  <c r="J8" i="22"/>
  <c r="P28" i="20"/>
  <c r="P44" i="20"/>
  <c r="E56" i="20"/>
  <c r="Q62" i="21"/>
  <c r="P28" i="23"/>
  <c r="P8" i="23" s="1"/>
  <c r="E28" i="24"/>
  <c r="T29" i="24"/>
  <c r="E44" i="25"/>
  <c r="U45" i="25"/>
  <c r="T45" i="25"/>
  <c r="U58" i="25"/>
  <c r="T58" i="25"/>
  <c r="Q62" i="25"/>
  <c r="U10" i="26"/>
  <c r="E9" i="26"/>
  <c r="E62" i="26"/>
  <c r="K8" i="9"/>
  <c r="E44" i="16"/>
  <c r="E9" i="17"/>
  <c r="E28" i="17"/>
  <c r="E44" i="17"/>
  <c r="Q56" i="19"/>
  <c r="E62" i="19"/>
  <c r="Q9" i="20"/>
  <c r="Q28" i="20"/>
  <c r="Q44" i="20"/>
  <c r="P56" i="20"/>
  <c r="Q62" i="22"/>
  <c r="Q9" i="23"/>
  <c r="Q28" i="23"/>
  <c r="T32" i="23"/>
  <c r="T52" i="23"/>
  <c r="E62" i="23"/>
  <c r="T11" i="24"/>
  <c r="U18" i="24"/>
  <c r="T24" i="24"/>
  <c r="P28" i="24"/>
  <c r="T31" i="24"/>
  <c r="T38" i="24"/>
  <c r="U45" i="24"/>
  <c r="E56" i="24"/>
  <c r="E62" i="24"/>
  <c r="U10" i="25"/>
  <c r="U18" i="25"/>
  <c r="T18" i="25"/>
  <c r="E28" i="25"/>
  <c r="U29" i="25"/>
  <c r="T29" i="25"/>
  <c r="P44" i="25"/>
  <c r="P43" i="25" s="1"/>
  <c r="P9" i="26"/>
  <c r="T18" i="26"/>
  <c r="U37" i="26"/>
  <c r="T37" i="26"/>
  <c r="U51" i="26"/>
  <c r="P9" i="27"/>
  <c r="P8" i="27" s="1"/>
  <c r="U15" i="27"/>
  <c r="T15" i="27"/>
  <c r="U24" i="27"/>
  <c r="T24" i="27"/>
  <c r="R9" i="26"/>
  <c r="S28" i="21"/>
  <c r="K8" i="21"/>
  <c r="E56" i="23"/>
  <c r="Q28" i="24"/>
  <c r="P56" i="24"/>
  <c r="P28" i="25"/>
  <c r="T46" i="25"/>
  <c r="E56" i="25"/>
  <c r="T57" i="25"/>
  <c r="T59" i="25"/>
  <c r="U24" i="26"/>
  <c r="T29" i="26"/>
  <c r="U52" i="26"/>
  <c r="T52" i="26"/>
  <c r="U58" i="26"/>
  <c r="T58" i="26"/>
  <c r="Q9" i="27"/>
  <c r="Q8" i="27" s="1"/>
  <c r="U10" i="27"/>
  <c r="U36" i="27"/>
  <c r="T36" i="27"/>
  <c r="U51" i="27"/>
  <c r="T51" i="27"/>
  <c r="D61" i="5"/>
  <c r="D65" i="5" s="1"/>
  <c r="K43" i="25"/>
  <c r="S43" i="25" s="1"/>
  <c r="S44" i="25"/>
  <c r="K8" i="4"/>
  <c r="Q56" i="27"/>
  <c r="E62" i="27"/>
  <c r="O61" i="1"/>
  <c r="O65" i="1" s="1"/>
  <c r="M61" i="27"/>
  <c r="M65" i="27" s="1"/>
  <c r="I61" i="20"/>
  <c r="I65" i="20" s="1"/>
  <c r="I61" i="19"/>
  <c r="I65" i="19" s="1"/>
  <c r="O65" i="8"/>
  <c r="C8" i="24"/>
  <c r="C61" i="24" s="1"/>
  <c r="C65" i="24" s="1"/>
  <c r="C8" i="16"/>
  <c r="C61" i="16" s="1"/>
  <c r="C65" i="16" s="1"/>
  <c r="C8" i="12"/>
  <c r="C61" i="12" s="1"/>
  <c r="C65" i="12" s="1"/>
  <c r="C8" i="8"/>
  <c r="C61" i="8" s="1"/>
  <c r="C65" i="8" s="1"/>
  <c r="C8" i="4"/>
  <c r="C61" i="4" s="1"/>
  <c r="C65" i="4" s="1"/>
  <c r="W8" i="25"/>
  <c r="W8" i="17"/>
  <c r="W8" i="9"/>
  <c r="P62" i="26"/>
  <c r="Q62" i="27"/>
  <c r="S9" i="26"/>
  <c r="K8" i="20"/>
  <c r="K8" i="27"/>
  <c r="C8" i="26"/>
  <c r="L8" i="26"/>
  <c r="D8" i="25"/>
  <c r="C8" i="17"/>
  <c r="C61" i="17" s="1"/>
  <c r="C65" i="17" s="1"/>
  <c r="C8" i="13"/>
  <c r="C61" i="13" s="1"/>
  <c r="C65" i="13" s="1"/>
  <c r="L61" i="13"/>
  <c r="L65" i="13" s="1"/>
  <c r="C8" i="9"/>
  <c r="C61" i="9" s="1"/>
  <c r="C65" i="9" s="1"/>
  <c r="C8" i="5"/>
  <c r="C61" i="5" s="1"/>
  <c r="C65" i="5" s="1"/>
  <c r="Q62" i="26"/>
  <c r="N61" i="26"/>
  <c r="N65" i="26" s="1"/>
  <c r="D8" i="4"/>
  <c r="D61" i="4" s="1"/>
  <c r="D65" i="4" s="1"/>
  <c r="C8" i="27"/>
  <c r="C61" i="27" s="1"/>
  <c r="C65" i="27" s="1"/>
  <c r="L8" i="27"/>
  <c r="D8" i="26"/>
  <c r="D61" i="26" s="1"/>
  <c r="D65" i="26" s="1"/>
  <c r="K8" i="14"/>
  <c r="K8" i="6"/>
  <c r="I43" i="26"/>
  <c r="I43" i="10"/>
  <c r="Q62" i="23"/>
  <c r="P62" i="24"/>
  <c r="S9" i="25"/>
  <c r="C8" i="1"/>
  <c r="L8" i="1"/>
  <c r="L61" i="1" s="1"/>
  <c r="L65" i="1" s="1"/>
  <c r="D8" i="27"/>
  <c r="D61" i="27" s="1"/>
  <c r="D65" i="27" s="1"/>
  <c r="C8" i="14"/>
  <c r="C8" i="10"/>
  <c r="C61" i="10" s="1"/>
  <c r="C65" i="10" s="1"/>
  <c r="L61" i="6"/>
  <c r="L65" i="6" s="1"/>
  <c r="E28" i="27"/>
  <c r="T63" i="27"/>
  <c r="R9" i="27"/>
  <c r="F61" i="23"/>
  <c r="F65" i="23" s="1"/>
  <c r="N61" i="22"/>
  <c r="N65" i="22" s="1"/>
  <c r="D8" i="1"/>
  <c r="D61" i="1" s="1"/>
  <c r="D65" i="1" s="1"/>
  <c r="K8" i="11"/>
  <c r="S28" i="7"/>
  <c r="K8" i="7"/>
  <c r="K8" i="3"/>
  <c r="R28" i="1"/>
  <c r="R28" i="27"/>
  <c r="R28" i="26"/>
  <c r="B8" i="25"/>
  <c r="B61" i="25" s="1"/>
  <c r="B65" i="25" s="1"/>
  <c r="R28" i="25"/>
  <c r="B8" i="24"/>
  <c r="R28" i="24"/>
  <c r="R28" i="23"/>
  <c r="R28" i="22"/>
  <c r="R28" i="21"/>
  <c r="R28" i="20"/>
  <c r="R28" i="19"/>
  <c r="R28" i="18"/>
  <c r="J8" i="17"/>
  <c r="B8" i="16"/>
  <c r="B61" i="16" s="1"/>
  <c r="B65" i="16" s="1"/>
  <c r="J8" i="16"/>
  <c r="R28" i="15"/>
  <c r="B8" i="14"/>
  <c r="B61" i="14" s="1"/>
  <c r="B65" i="14" s="1"/>
  <c r="R28" i="14"/>
  <c r="B8" i="13"/>
  <c r="J8" i="13"/>
  <c r="B8" i="12"/>
  <c r="R28" i="12"/>
  <c r="B8" i="11"/>
  <c r="J8" i="11"/>
  <c r="B8" i="10"/>
  <c r="B61" i="10" s="1"/>
  <c r="B65" i="10" s="1"/>
  <c r="R28" i="10"/>
  <c r="J8" i="9"/>
  <c r="B8" i="8"/>
  <c r="R28" i="8"/>
  <c r="B8" i="7"/>
  <c r="B61" i="7" s="1"/>
  <c r="B65" i="7" s="1"/>
  <c r="R28" i="7"/>
  <c r="R28" i="6"/>
  <c r="B8" i="5"/>
  <c r="B61" i="5" s="1"/>
  <c r="B65" i="5" s="1"/>
  <c r="J8" i="5"/>
  <c r="B8" i="4"/>
  <c r="B61" i="4" s="1"/>
  <c r="B65" i="4" s="1"/>
  <c r="R28" i="4"/>
  <c r="B8" i="3"/>
  <c r="J8" i="3"/>
  <c r="B8" i="2"/>
  <c r="B61" i="2" s="1"/>
  <c r="B65" i="2" s="1"/>
  <c r="C8" i="2"/>
  <c r="C61" i="2" s="1"/>
  <c r="C65" i="2" s="1"/>
  <c r="K8" i="2"/>
  <c r="J43" i="15"/>
  <c r="R43" i="15" s="1"/>
  <c r="H43" i="3"/>
  <c r="W43" i="25"/>
  <c r="V43" i="9"/>
  <c r="R9" i="7"/>
  <c r="V8" i="2"/>
  <c r="V61" i="2" s="1"/>
  <c r="V65" i="2" s="1"/>
  <c r="W43" i="9"/>
  <c r="G61" i="22"/>
  <c r="G65" i="22" s="1"/>
  <c r="R9" i="5"/>
  <c r="R9" i="3"/>
  <c r="I43" i="12"/>
  <c r="V43" i="17"/>
  <c r="V8" i="21"/>
  <c r="V8" i="17"/>
  <c r="V8" i="13"/>
  <c r="V61" i="13" s="1"/>
  <c r="V65" i="13" s="1"/>
  <c r="V8" i="5"/>
  <c r="V61" i="5" s="1"/>
  <c r="V65" i="5" s="1"/>
  <c r="I43" i="11"/>
  <c r="I61" i="11" s="1"/>
  <c r="I65" i="11" s="1"/>
  <c r="W43" i="17"/>
  <c r="W43" i="18"/>
  <c r="W61" i="18" s="1"/>
  <c r="W65" i="18" s="1"/>
  <c r="W43" i="2"/>
  <c r="W43" i="22"/>
  <c r="W61" i="22" s="1"/>
  <c r="W65" i="22" s="1"/>
  <c r="W43" i="6"/>
  <c r="W43" i="26"/>
  <c r="W43" i="10"/>
  <c r="J43" i="26"/>
  <c r="R43" i="26" s="1"/>
  <c r="J43" i="14"/>
  <c r="R43" i="14" s="1"/>
  <c r="J43" i="12"/>
  <c r="R43" i="12" s="1"/>
  <c r="J43" i="27"/>
  <c r="R43" i="27" s="1"/>
  <c r="R44" i="9"/>
  <c r="R44" i="21"/>
  <c r="R44" i="10"/>
  <c r="R44" i="13"/>
  <c r="J43" i="22"/>
  <c r="R43" i="22" s="1"/>
  <c r="J43" i="11"/>
  <c r="R43" i="11" s="1"/>
  <c r="R28" i="16"/>
  <c r="S28" i="24"/>
  <c r="B8" i="27"/>
  <c r="B61" i="27" s="1"/>
  <c r="B65" i="27" s="1"/>
  <c r="K8" i="26"/>
  <c r="K8" i="25"/>
  <c r="B8" i="9"/>
  <c r="B61" i="9" s="1"/>
  <c r="B65" i="9" s="1"/>
  <c r="K8" i="8"/>
  <c r="J8" i="25"/>
  <c r="R28" i="5"/>
  <c r="S28" i="16"/>
  <c r="J8" i="12"/>
  <c r="J8" i="10"/>
  <c r="R28" i="3"/>
  <c r="S28" i="5"/>
  <c r="S28" i="14"/>
  <c r="B8" i="1"/>
  <c r="B8" i="15"/>
  <c r="B61" i="15" s="1"/>
  <c r="B65" i="15" s="1"/>
  <c r="K8" i="12"/>
  <c r="K8" i="10"/>
  <c r="J8" i="26"/>
  <c r="S28" i="3"/>
  <c r="K8" i="1"/>
  <c r="K8" i="15"/>
  <c r="J8" i="24"/>
  <c r="R28" i="17"/>
  <c r="B8" i="17"/>
  <c r="B61" i="17" s="1"/>
  <c r="B65" i="17" s="1"/>
  <c r="B8" i="6"/>
  <c r="B61" i="6" s="1"/>
  <c r="B65" i="6" s="1"/>
  <c r="B8" i="26"/>
  <c r="S28" i="6"/>
  <c r="S28" i="17"/>
  <c r="J8" i="27"/>
  <c r="J8" i="4"/>
  <c r="J8" i="6"/>
  <c r="J8" i="18"/>
  <c r="J8" i="15"/>
  <c r="J8" i="14"/>
  <c r="J8" i="8"/>
  <c r="J8" i="7"/>
  <c r="J8" i="2"/>
  <c r="J8" i="1"/>
  <c r="V61" i="21" l="1"/>
  <c r="V65" i="21" s="1"/>
  <c r="Q43" i="25"/>
  <c r="B61" i="26"/>
  <c r="B65" i="26" s="1"/>
  <c r="T62" i="4"/>
  <c r="H61" i="2"/>
  <c r="H65" i="2" s="1"/>
  <c r="F61" i="16"/>
  <c r="F65" i="16" s="1"/>
  <c r="C61" i="6"/>
  <c r="C65" i="6" s="1"/>
  <c r="O61" i="18"/>
  <c r="O65" i="18" s="1"/>
  <c r="B61" i="1"/>
  <c r="B65" i="1" s="1"/>
  <c r="C61" i="26"/>
  <c r="C65" i="26" s="1"/>
  <c r="Q43" i="20"/>
  <c r="P43" i="19"/>
  <c r="G61" i="12"/>
  <c r="G65" i="12" s="1"/>
  <c r="I61" i="21"/>
  <c r="I65" i="21" s="1"/>
  <c r="D61" i="25"/>
  <c r="D65" i="25" s="1"/>
  <c r="L61" i="26"/>
  <c r="L65" i="26" s="1"/>
  <c r="C61" i="14"/>
  <c r="C65" i="14" s="1"/>
  <c r="Q43" i="17"/>
  <c r="Q61" i="17" s="1"/>
  <c r="Q65" i="17" s="1"/>
  <c r="P8" i="19"/>
  <c r="P61" i="19" s="1"/>
  <c r="P65" i="19" s="1"/>
  <c r="P8" i="5"/>
  <c r="P61" i="5" s="1"/>
  <c r="P65" i="5" s="1"/>
  <c r="B61" i="8"/>
  <c r="B65" i="8" s="1"/>
  <c r="H61" i="12"/>
  <c r="H65" i="12" s="1"/>
  <c r="B61" i="24"/>
  <c r="B65" i="24" s="1"/>
  <c r="D61" i="10"/>
  <c r="D65" i="10" s="1"/>
  <c r="H61" i="13"/>
  <c r="H65" i="13" s="1"/>
  <c r="C61" i="23"/>
  <c r="C65" i="23" s="1"/>
  <c r="M61" i="12"/>
  <c r="M65" i="12" s="1"/>
  <c r="L61" i="21"/>
  <c r="L65" i="21" s="1"/>
  <c r="V61" i="23"/>
  <c r="V65" i="23" s="1"/>
  <c r="J61" i="19"/>
  <c r="J65" i="19" s="1"/>
  <c r="H61" i="26"/>
  <c r="H65" i="26" s="1"/>
  <c r="T56" i="10"/>
  <c r="C61" i="1"/>
  <c r="C65" i="1" s="1"/>
  <c r="M61" i="8"/>
  <c r="M65" i="8" s="1"/>
  <c r="L61" i="17"/>
  <c r="L65" i="17" s="1"/>
  <c r="V61" i="3"/>
  <c r="V65" i="3" s="1"/>
  <c r="N61" i="7"/>
  <c r="N65" i="7" s="1"/>
  <c r="B61" i="11"/>
  <c r="B65" i="11" s="1"/>
  <c r="P61" i="18"/>
  <c r="G61" i="14"/>
  <c r="G65" i="14" s="1"/>
  <c r="B61" i="19"/>
  <c r="B65" i="19" s="1"/>
  <c r="I61" i="26"/>
  <c r="I65" i="26" s="1"/>
  <c r="K61" i="18"/>
  <c r="S61" i="18" s="1"/>
  <c r="I61" i="16"/>
  <c r="I65" i="16" s="1"/>
  <c r="S8" i="23"/>
  <c r="J65" i="21"/>
  <c r="P43" i="17"/>
  <c r="M61" i="6"/>
  <c r="M65" i="6" s="1"/>
  <c r="W61" i="15"/>
  <c r="W65" i="15" s="1"/>
  <c r="N61" i="19"/>
  <c r="N65" i="19" s="1"/>
  <c r="O61" i="22"/>
  <c r="O65" i="22" s="1"/>
  <c r="C61" i="25"/>
  <c r="C65" i="25" s="1"/>
  <c r="C61" i="7"/>
  <c r="C65" i="7" s="1"/>
  <c r="K61" i="27"/>
  <c r="L61" i="23"/>
  <c r="L65" i="23" s="1"/>
  <c r="E43" i="27"/>
  <c r="F61" i="7"/>
  <c r="F65" i="7" s="1"/>
  <c r="H61" i="3"/>
  <c r="H65" i="3" s="1"/>
  <c r="K61" i="22"/>
  <c r="B61" i="12"/>
  <c r="B65" i="12" s="1"/>
  <c r="Q43" i="24"/>
  <c r="G61" i="13"/>
  <c r="G65" i="13" s="1"/>
  <c r="O61" i="24"/>
  <c r="O65" i="24" s="1"/>
  <c r="Q43" i="5"/>
  <c r="V61" i="9"/>
  <c r="V65" i="9" s="1"/>
  <c r="T62" i="10"/>
  <c r="W61" i="26"/>
  <c r="W65" i="26" s="1"/>
  <c r="S8" i="22"/>
  <c r="H61" i="15"/>
  <c r="H65" i="15" s="1"/>
  <c r="L61" i="20"/>
  <c r="L65" i="20" s="1"/>
  <c r="B61" i="13"/>
  <c r="B65" i="13" s="1"/>
  <c r="L61" i="27"/>
  <c r="L65" i="27" s="1"/>
  <c r="S8" i="5"/>
  <c r="Q43" i="7"/>
  <c r="M61" i="2"/>
  <c r="M65" i="2" s="1"/>
  <c r="K61" i="19"/>
  <c r="M61" i="20"/>
  <c r="M65" i="20" s="1"/>
  <c r="Q43" i="27"/>
  <c r="U43" i="27" s="1"/>
  <c r="P43" i="26"/>
  <c r="Q43" i="26"/>
  <c r="Q61" i="26" s="1"/>
  <c r="Q65" i="26" s="1"/>
  <c r="P8" i="26"/>
  <c r="P61" i="26" s="1"/>
  <c r="P65" i="26" s="1"/>
  <c r="V61" i="25"/>
  <c r="V65" i="25" s="1"/>
  <c r="W61" i="25"/>
  <c r="W65" i="25" s="1"/>
  <c r="H61" i="24"/>
  <c r="H65" i="24" s="1"/>
  <c r="Q8" i="24"/>
  <c r="K61" i="24"/>
  <c r="S61" i="24" s="1"/>
  <c r="J61" i="23"/>
  <c r="J65" i="23" s="1"/>
  <c r="R65" i="23" s="1"/>
  <c r="P61" i="23"/>
  <c r="P65" i="23" s="1"/>
  <c r="S65" i="23"/>
  <c r="S61" i="23"/>
  <c r="R8" i="23"/>
  <c r="P43" i="22"/>
  <c r="I61" i="22"/>
  <c r="I65" i="22" s="1"/>
  <c r="Q43" i="22"/>
  <c r="D61" i="21"/>
  <c r="D65" i="21" s="1"/>
  <c r="N61" i="21"/>
  <c r="N65" i="21" s="1"/>
  <c r="O61" i="21"/>
  <c r="O65" i="21" s="1"/>
  <c r="Q8" i="21"/>
  <c r="R65" i="21"/>
  <c r="R8" i="20"/>
  <c r="J61" i="20"/>
  <c r="R61" i="20" s="1"/>
  <c r="S8" i="19"/>
  <c r="K65" i="19"/>
  <c r="S65" i="19" s="1"/>
  <c r="S61" i="19"/>
  <c r="L61" i="19"/>
  <c r="R8" i="19"/>
  <c r="P65" i="18"/>
  <c r="Q43" i="18"/>
  <c r="F61" i="18"/>
  <c r="F65" i="18" s="1"/>
  <c r="M61" i="18"/>
  <c r="M65" i="18" s="1"/>
  <c r="D61" i="18"/>
  <c r="D65" i="18" s="1"/>
  <c r="Q61" i="18"/>
  <c r="Q65" i="18" s="1"/>
  <c r="P43" i="16"/>
  <c r="Q43" i="16"/>
  <c r="Q61" i="16" s="1"/>
  <c r="Q65" i="16" s="1"/>
  <c r="P8" i="16"/>
  <c r="P61" i="16" s="1"/>
  <c r="P65" i="16" s="1"/>
  <c r="K61" i="16"/>
  <c r="S61" i="16" s="1"/>
  <c r="W61" i="14"/>
  <c r="W65" i="14" s="1"/>
  <c r="P8" i="14"/>
  <c r="W61" i="13"/>
  <c r="W65" i="13" s="1"/>
  <c r="Q61" i="13"/>
  <c r="Q65" i="13" s="1"/>
  <c r="P8" i="13"/>
  <c r="S8" i="13"/>
  <c r="I61" i="12"/>
  <c r="I65" i="12" s="1"/>
  <c r="P8" i="12"/>
  <c r="P61" i="12" s="1"/>
  <c r="P65" i="12" s="1"/>
  <c r="Q43" i="10"/>
  <c r="F61" i="10"/>
  <c r="F65" i="10" s="1"/>
  <c r="W61" i="10"/>
  <c r="W65" i="10" s="1"/>
  <c r="Q8" i="10"/>
  <c r="Q61" i="10" s="1"/>
  <c r="Q65" i="10" s="1"/>
  <c r="I61" i="10"/>
  <c r="I65" i="10" s="1"/>
  <c r="P43" i="9"/>
  <c r="W61" i="9"/>
  <c r="W65" i="9" s="1"/>
  <c r="W61" i="8"/>
  <c r="W65" i="8" s="1"/>
  <c r="Q43" i="8"/>
  <c r="P43" i="8"/>
  <c r="V61" i="8"/>
  <c r="V65" i="8" s="1"/>
  <c r="H61" i="8"/>
  <c r="H65" i="8" s="1"/>
  <c r="Q8" i="8"/>
  <c r="Q61" i="8" s="1"/>
  <c r="Q65" i="8" s="1"/>
  <c r="H61" i="7"/>
  <c r="H65" i="7" s="1"/>
  <c r="P43" i="7"/>
  <c r="I61" i="7"/>
  <c r="I65" i="7" s="1"/>
  <c r="P8" i="7"/>
  <c r="W61" i="6"/>
  <c r="W65" i="6" s="1"/>
  <c r="I61" i="6"/>
  <c r="I65" i="6" s="1"/>
  <c r="H61" i="6"/>
  <c r="H65" i="6" s="1"/>
  <c r="P8" i="6"/>
  <c r="P61" i="6" s="1"/>
  <c r="P65" i="6" s="1"/>
  <c r="Q8" i="6"/>
  <c r="Q61" i="6" s="1"/>
  <c r="Q65" i="6" s="1"/>
  <c r="L61" i="5"/>
  <c r="L65" i="5" s="1"/>
  <c r="H61" i="5"/>
  <c r="H65" i="5" s="1"/>
  <c r="Q8" i="5"/>
  <c r="Q61" i="5" s="1"/>
  <c r="Q65" i="5" s="1"/>
  <c r="H61" i="4"/>
  <c r="H65" i="4" s="1"/>
  <c r="O61" i="4"/>
  <c r="O65" i="4" s="1"/>
  <c r="G61" i="4"/>
  <c r="G65" i="4" s="1"/>
  <c r="W61" i="4"/>
  <c r="W65" i="4" s="1"/>
  <c r="I61" i="4"/>
  <c r="I65" i="4" s="1"/>
  <c r="Q8" i="4"/>
  <c r="W61" i="3"/>
  <c r="W65" i="3" s="1"/>
  <c r="B61" i="3"/>
  <c r="B65" i="3" s="1"/>
  <c r="P43" i="3"/>
  <c r="Q43" i="3"/>
  <c r="Q43" i="2"/>
  <c r="W61" i="2"/>
  <c r="W65" i="2" s="1"/>
  <c r="Q43" i="1"/>
  <c r="P8" i="1"/>
  <c r="P61" i="1" s="1"/>
  <c r="P65" i="1" s="1"/>
  <c r="Q8" i="1"/>
  <c r="T43" i="27"/>
  <c r="R8" i="15"/>
  <c r="J61" i="15"/>
  <c r="R8" i="9"/>
  <c r="J61" i="9"/>
  <c r="R8" i="18"/>
  <c r="J61" i="18"/>
  <c r="R8" i="5"/>
  <c r="J61" i="5"/>
  <c r="Q8" i="23"/>
  <c r="E43" i="17"/>
  <c r="U44" i="17"/>
  <c r="T44" i="17"/>
  <c r="R8" i="22"/>
  <c r="J61" i="22"/>
  <c r="T56" i="26"/>
  <c r="U56" i="26"/>
  <c r="T9" i="25"/>
  <c r="E8" i="25"/>
  <c r="U9" i="25"/>
  <c r="K65" i="13"/>
  <c r="S65" i="13" s="1"/>
  <c r="S61" i="13"/>
  <c r="E43" i="21"/>
  <c r="T44" i="21"/>
  <c r="U44" i="21"/>
  <c r="E8" i="16"/>
  <c r="T9" i="16"/>
  <c r="U9" i="16"/>
  <c r="Q43" i="19"/>
  <c r="Q61" i="19" s="1"/>
  <c r="Q65" i="19" s="1"/>
  <c r="U28" i="6"/>
  <c r="T28" i="6"/>
  <c r="U28" i="20"/>
  <c r="T28" i="20"/>
  <c r="U28" i="4"/>
  <c r="T28" i="4"/>
  <c r="P43" i="2"/>
  <c r="U62" i="6"/>
  <c r="T62" i="6"/>
  <c r="E8" i="3"/>
  <c r="U9" i="3"/>
  <c r="T9" i="3"/>
  <c r="E8" i="19"/>
  <c r="U9" i="19"/>
  <c r="T9" i="19"/>
  <c r="Q43" i="6"/>
  <c r="P43" i="1"/>
  <c r="U28" i="1"/>
  <c r="T28" i="1"/>
  <c r="T28" i="21"/>
  <c r="U28" i="21"/>
  <c r="R8" i="26"/>
  <c r="J61" i="26"/>
  <c r="R8" i="25"/>
  <c r="J61" i="25"/>
  <c r="R8" i="6"/>
  <c r="J61" i="6"/>
  <c r="S8" i="10"/>
  <c r="K61" i="10"/>
  <c r="R8" i="10"/>
  <c r="J61" i="10"/>
  <c r="S8" i="8"/>
  <c r="K61" i="8"/>
  <c r="S8" i="2"/>
  <c r="K61" i="2"/>
  <c r="K65" i="27"/>
  <c r="S65" i="27" s="1"/>
  <c r="S61" i="27"/>
  <c r="S8" i="4"/>
  <c r="K61" i="4"/>
  <c r="U28" i="17"/>
  <c r="T28" i="17"/>
  <c r="Q43" i="21"/>
  <c r="Q61" i="21" s="1"/>
  <c r="Q65" i="21" s="1"/>
  <c r="P8" i="21"/>
  <c r="S8" i="17"/>
  <c r="K61" i="17"/>
  <c r="E43" i="14"/>
  <c r="U44" i="14"/>
  <c r="T44" i="14"/>
  <c r="E43" i="20"/>
  <c r="U44" i="20"/>
  <c r="T44" i="20"/>
  <c r="E43" i="15"/>
  <c r="T44" i="15"/>
  <c r="U44" i="15"/>
  <c r="E8" i="6"/>
  <c r="U9" i="6"/>
  <c r="T9" i="6"/>
  <c r="Q8" i="12"/>
  <c r="Q61" i="4"/>
  <c r="Q65" i="4" s="1"/>
  <c r="U28" i="10"/>
  <c r="T28" i="10"/>
  <c r="E43" i="3"/>
  <c r="U44" i="3"/>
  <c r="T44" i="3"/>
  <c r="E43" i="9"/>
  <c r="U44" i="9"/>
  <c r="T44" i="9"/>
  <c r="T28" i="15"/>
  <c r="U28" i="15"/>
  <c r="Q43" i="14"/>
  <c r="Q61" i="14" s="1"/>
  <c r="Q65" i="14" s="1"/>
  <c r="E43" i="11"/>
  <c r="T44" i="11"/>
  <c r="U44" i="11"/>
  <c r="E8" i="9"/>
  <c r="T9" i="9"/>
  <c r="U9" i="9"/>
  <c r="T28" i="25"/>
  <c r="U28" i="25"/>
  <c r="U56" i="18"/>
  <c r="T56" i="18"/>
  <c r="U56" i="5"/>
  <c r="T56" i="5"/>
  <c r="U56" i="17"/>
  <c r="T56" i="17"/>
  <c r="U56" i="4"/>
  <c r="T56" i="4"/>
  <c r="E43" i="13"/>
  <c r="T44" i="13"/>
  <c r="U44" i="13"/>
  <c r="T56" i="1"/>
  <c r="U56" i="1"/>
  <c r="R8" i="4"/>
  <c r="J61" i="4"/>
  <c r="E43" i="24"/>
  <c r="T44" i="24"/>
  <c r="U44" i="24"/>
  <c r="E8" i="18"/>
  <c r="T9" i="18"/>
  <c r="U9" i="18"/>
  <c r="U44" i="27"/>
  <c r="T28" i="18"/>
  <c r="U28" i="18"/>
  <c r="Q61" i="25"/>
  <c r="Q65" i="25" s="1"/>
  <c r="T62" i="15"/>
  <c r="U62" i="15"/>
  <c r="U28" i="5"/>
  <c r="T28" i="5"/>
  <c r="E8" i="11"/>
  <c r="T8" i="11" s="1"/>
  <c r="U9" i="11"/>
  <c r="T9" i="11"/>
  <c r="P8" i="3"/>
  <c r="U28" i="9"/>
  <c r="T28" i="9"/>
  <c r="P8" i="9"/>
  <c r="Q43" i="12"/>
  <c r="T28" i="8"/>
  <c r="U28" i="8"/>
  <c r="E8" i="2"/>
  <c r="U9" i="2"/>
  <c r="T9" i="2"/>
  <c r="E43" i="1"/>
  <c r="U44" i="1"/>
  <c r="T44" i="1"/>
  <c r="U62" i="27"/>
  <c r="T62" i="27"/>
  <c r="T28" i="22"/>
  <c r="U28" i="22"/>
  <c r="Q61" i="24"/>
  <c r="Q65" i="24" s="1"/>
  <c r="E43" i="6"/>
  <c r="U44" i="6"/>
  <c r="T44" i="6"/>
  <c r="R8" i="11"/>
  <c r="J61" i="11"/>
  <c r="U56" i="23"/>
  <c r="T56" i="23"/>
  <c r="E8" i="23"/>
  <c r="U9" i="23"/>
  <c r="T9" i="23"/>
  <c r="E43" i="18"/>
  <c r="T44" i="18"/>
  <c r="U44" i="18"/>
  <c r="R8" i="2"/>
  <c r="J61" i="2"/>
  <c r="R8" i="27"/>
  <c r="J61" i="27"/>
  <c r="S8" i="15"/>
  <c r="K61" i="15"/>
  <c r="S8" i="25"/>
  <c r="K61" i="25"/>
  <c r="R8" i="16"/>
  <c r="J61" i="16"/>
  <c r="S8" i="3"/>
  <c r="K61" i="3"/>
  <c r="W61" i="17"/>
  <c r="W65" i="17" s="1"/>
  <c r="U62" i="24"/>
  <c r="T62" i="24"/>
  <c r="E43" i="16"/>
  <c r="T44" i="16"/>
  <c r="U44" i="16"/>
  <c r="P43" i="20"/>
  <c r="P8" i="24"/>
  <c r="T62" i="22"/>
  <c r="U62" i="22"/>
  <c r="U44" i="26"/>
  <c r="E43" i="26"/>
  <c r="T44" i="26"/>
  <c r="P43" i="24"/>
  <c r="U56" i="19"/>
  <c r="T56" i="19"/>
  <c r="E8" i="24"/>
  <c r="T9" i="24"/>
  <c r="U9" i="24"/>
  <c r="U56" i="21"/>
  <c r="T56" i="21"/>
  <c r="Q8" i="22"/>
  <c r="E8" i="14"/>
  <c r="U9" i="14"/>
  <c r="T9" i="14"/>
  <c r="U56" i="22"/>
  <c r="T56" i="22"/>
  <c r="E8" i="13"/>
  <c r="U9" i="13"/>
  <c r="T9" i="13"/>
  <c r="U56" i="15"/>
  <c r="T56" i="15"/>
  <c r="E8" i="5"/>
  <c r="U9" i="5"/>
  <c r="T9" i="5"/>
  <c r="P8" i="10"/>
  <c r="U28" i="3"/>
  <c r="T28" i="3"/>
  <c r="P8" i="4"/>
  <c r="E43" i="2"/>
  <c r="U44" i="2"/>
  <c r="T44" i="2"/>
  <c r="Q8" i="9"/>
  <c r="E43" i="8"/>
  <c r="T44" i="8"/>
  <c r="U44" i="8"/>
  <c r="E8" i="8"/>
  <c r="U8" i="8" s="1"/>
  <c r="T9" i="8"/>
  <c r="U9" i="8"/>
  <c r="U62" i="5"/>
  <c r="T62" i="5"/>
  <c r="U62" i="20"/>
  <c r="T62" i="20"/>
  <c r="T28" i="16"/>
  <c r="U28" i="16"/>
  <c r="U62" i="12"/>
  <c r="T62" i="12"/>
  <c r="U62" i="2"/>
  <c r="T62" i="2"/>
  <c r="R8" i="12"/>
  <c r="J61" i="12"/>
  <c r="U56" i="20"/>
  <c r="T56" i="20"/>
  <c r="U62" i="17"/>
  <c r="T62" i="17"/>
  <c r="S8" i="6"/>
  <c r="K61" i="6"/>
  <c r="U56" i="27"/>
  <c r="T56" i="27"/>
  <c r="E43" i="22"/>
  <c r="T44" i="22"/>
  <c r="U44" i="22"/>
  <c r="P8" i="20"/>
  <c r="U62" i="25"/>
  <c r="T62" i="25"/>
  <c r="E8" i="21"/>
  <c r="T9" i="21"/>
  <c r="U9" i="21"/>
  <c r="E8" i="15"/>
  <c r="T9" i="15"/>
  <c r="U9" i="15"/>
  <c r="U56" i="13"/>
  <c r="T56" i="13"/>
  <c r="E43" i="12"/>
  <c r="U44" i="12"/>
  <c r="T44" i="12"/>
  <c r="E8" i="22"/>
  <c r="T9" i="22"/>
  <c r="U9" i="22"/>
  <c r="Q43" i="15"/>
  <c r="U62" i="13"/>
  <c r="T62" i="13"/>
  <c r="E8" i="10"/>
  <c r="U9" i="10"/>
  <c r="T9" i="10"/>
  <c r="U62" i="7"/>
  <c r="T62" i="7"/>
  <c r="U62" i="1"/>
  <c r="T62" i="1"/>
  <c r="U62" i="11"/>
  <c r="T62" i="11"/>
  <c r="T28" i="13"/>
  <c r="U28" i="13"/>
  <c r="E43" i="7"/>
  <c r="T44" i="7"/>
  <c r="U44" i="7"/>
  <c r="T28" i="23"/>
  <c r="U28" i="23"/>
  <c r="E43" i="23"/>
  <c r="U44" i="23"/>
  <c r="T44" i="23"/>
  <c r="U56" i="14"/>
  <c r="T56" i="14"/>
  <c r="E8" i="1"/>
  <c r="U9" i="1"/>
  <c r="T9" i="1"/>
  <c r="R8" i="1"/>
  <c r="J61" i="1"/>
  <c r="R8" i="24"/>
  <c r="J61" i="24"/>
  <c r="P8" i="25"/>
  <c r="P61" i="25" s="1"/>
  <c r="P65" i="25" s="1"/>
  <c r="U28" i="14"/>
  <c r="T28" i="14"/>
  <c r="R8" i="7"/>
  <c r="J61" i="7"/>
  <c r="S8" i="27"/>
  <c r="S8" i="26"/>
  <c r="K61" i="26"/>
  <c r="S8" i="20"/>
  <c r="K61" i="20"/>
  <c r="K61" i="21"/>
  <c r="S8" i="21"/>
  <c r="U56" i="24"/>
  <c r="T56" i="24"/>
  <c r="U62" i="23"/>
  <c r="T62" i="23"/>
  <c r="R8" i="8"/>
  <c r="J61" i="8"/>
  <c r="R8" i="17"/>
  <c r="J61" i="17"/>
  <c r="S8" i="14"/>
  <c r="K61" i="14"/>
  <c r="K65" i="22"/>
  <c r="S65" i="22" s="1"/>
  <c r="S61" i="22"/>
  <c r="U56" i="25"/>
  <c r="T56" i="25"/>
  <c r="Q8" i="20"/>
  <c r="U62" i="26"/>
  <c r="T62" i="26"/>
  <c r="E43" i="25"/>
  <c r="T44" i="25"/>
  <c r="U44" i="25"/>
  <c r="Q43" i="23"/>
  <c r="U28" i="26"/>
  <c r="T28" i="26"/>
  <c r="U28" i="19"/>
  <c r="T28" i="19"/>
  <c r="U56" i="16"/>
  <c r="T56" i="16"/>
  <c r="T9" i="27"/>
  <c r="T62" i="16"/>
  <c r="U62" i="16"/>
  <c r="E8" i="20"/>
  <c r="U9" i="20"/>
  <c r="T9" i="20"/>
  <c r="P43" i="14"/>
  <c r="P8" i="22"/>
  <c r="P43" i="13"/>
  <c r="U28" i="12"/>
  <c r="T28" i="12"/>
  <c r="U56" i="12"/>
  <c r="T56" i="12"/>
  <c r="U62" i="9"/>
  <c r="T62" i="9"/>
  <c r="Q8" i="2"/>
  <c r="Q61" i="2" s="1"/>
  <c r="Q65" i="2" s="1"/>
  <c r="P43" i="10"/>
  <c r="U56" i="9"/>
  <c r="T56" i="9"/>
  <c r="E43" i="4"/>
  <c r="U44" i="4"/>
  <c r="T44" i="4"/>
  <c r="U56" i="3"/>
  <c r="T56" i="3"/>
  <c r="Q8" i="3"/>
  <c r="Q8" i="7"/>
  <c r="Q61" i="7" s="1"/>
  <c r="Q65" i="7" s="1"/>
  <c r="P8" i="17"/>
  <c r="P61" i="17" s="1"/>
  <c r="P65" i="17" s="1"/>
  <c r="P8" i="8"/>
  <c r="P61" i="8" s="1"/>
  <c r="P65" i="8" s="1"/>
  <c r="T28" i="7"/>
  <c r="U28" i="7"/>
  <c r="U56" i="6"/>
  <c r="T56" i="6"/>
  <c r="U28" i="27"/>
  <c r="T28" i="27"/>
  <c r="U28" i="24"/>
  <c r="T28" i="24"/>
  <c r="E8" i="27"/>
  <c r="S8" i="12"/>
  <c r="K61" i="12"/>
  <c r="E8" i="17"/>
  <c r="T9" i="17"/>
  <c r="U9" i="17"/>
  <c r="R8" i="3"/>
  <c r="J61" i="3"/>
  <c r="S8" i="7"/>
  <c r="K61" i="7"/>
  <c r="U8" i="27"/>
  <c r="Q61" i="27"/>
  <c r="Q65" i="27" s="1"/>
  <c r="S8" i="9"/>
  <c r="K61" i="9"/>
  <c r="S8" i="1"/>
  <c r="K61" i="1"/>
  <c r="R8" i="14"/>
  <c r="J61" i="14"/>
  <c r="V61" i="17"/>
  <c r="V65" i="17" s="1"/>
  <c r="R8" i="13"/>
  <c r="J61" i="13"/>
  <c r="S8" i="11"/>
  <c r="K61" i="11"/>
  <c r="P61" i="27"/>
  <c r="P65" i="27" s="1"/>
  <c r="U62" i="19"/>
  <c r="T62" i="19"/>
  <c r="E8" i="26"/>
  <c r="U8" i="26" s="1"/>
  <c r="U9" i="26"/>
  <c r="T9" i="26"/>
  <c r="K65" i="5"/>
  <c r="S65" i="5" s="1"/>
  <c r="S61" i="5"/>
  <c r="U9" i="27"/>
  <c r="P43" i="21"/>
  <c r="T62" i="14"/>
  <c r="U62" i="14"/>
  <c r="T62" i="18"/>
  <c r="U62" i="18"/>
  <c r="E43" i="19"/>
  <c r="U44" i="19"/>
  <c r="T44" i="19"/>
  <c r="U9" i="12"/>
  <c r="T9" i="12"/>
  <c r="E8" i="12"/>
  <c r="Q8" i="11"/>
  <c r="P61" i="11"/>
  <c r="P65" i="11" s="1"/>
  <c r="P43" i="4"/>
  <c r="Q43" i="9"/>
  <c r="E43" i="5"/>
  <c r="U44" i="5"/>
  <c r="T44" i="5"/>
  <c r="Q43" i="11"/>
  <c r="E43" i="10"/>
  <c r="U44" i="10"/>
  <c r="T44" i="10"/>
  <c r="U56" i="2"/>
  <c r="T56" i="2"/>
  <c r="U28" i="2"/>
  <c r="T28" i="2"/>
  <c r="U56" i="8"/>
  <c r="T56" i="8"/>
  <c r="E8" i="4"/>
  <c r="U9" i="4"/>
  <c r="T9" i="4"/>
  <c r="Q8" i="15"/>
  <c r="U56" i="7"/>
  <c r="T56" i="7"/>
  <c r="P8" i="15"/>
  <c r="P61" i="15" s="1"/>
  <c r="P65" i="15" s="1"/>
  <c r="E8" i="7"/>
  <c r="T9" i="7"/>
  <c r="U9" i="7"/>
  <c r="P8" i="2"/>
  <c r="P61" i="2" s="1"/>
  <c r="P65" i="2" s="1"/>
  <c r="K65" i="18" l="1"/>
  <c r="S65" i="18" s="1"/>
  <c r="J65" i="20"/>
  <c r="R65" i="20" s="1"/>
  <c r="K65" i="16"/>
  <c r="S65" i="16" s="1"/>
  <c r="R61" i="23"/>
  <c r="P61" i="13"/>
  <c r="P65" i="13" s="1"/>
  <c r="K65" i="24"/>
  <c r="S65" i="24" s="1"/>
  <c r="E61" i="27"/>
  <c r="Q61" i="22"/>
  <c r="Q65" i="22" s="1"/>
  <c r="P61" i="22"/>
  <c r="P65" i="22" s="1"/>
  <c r="P61" i="14"/>
  <c r="P65" i="14" s="1"/>
  <c r="Q61" i="20"/>
  <c r="Q65" i="20" s="1"/>
  <c r="U8" i="24"/>
  <c r="R61" i="21"/>
  <c r="T8" i="27"/>
  <c r="P61" i="20"/>
  <c r="P65" i="20" s="1"/>
  <c r="L65" i="19"/>
  <c r="R65" i="19" s="1"/>
  <c r="R61" i="19"/>
  <c r="Q61" i="15"/>
  <c r="Q65" i="15" s="1"/>
  <c r="P61" i="7"/>
  <c r="P65" i="7" s="1"/>
  <c r="P61" i="4"/>
  <c r="P65" i="4" s="1"/>
  <c r="Q61" i="3"/>
  <c r="Q65" i="3" s="1"/>
  <c r="P61" i="3"/>
  <c r="P65" i="3" s="1"/>
  <c r="Q61" i="1"/>
  <c r="Q65" i="1" s="1"/>
  <c r="E61" i="7"/>
  <c r="U8" i="7"/>
  <c r="T8" i="7"/>
  <c r="R61" i="7"/>
  <c r="J65" i="7"/>
  <c r="R65" i="7" s="1"/>
  <c r="R61" i="16"/>
  <c r="J65" i="16"/>
  <c r="R65" i="16" s="1"/>
  <c r="U43" i="24"/>
  <c r="T43" i="24"/>
  <c r="U43" i="9"/>
  <c r="T43" i="9"/>
  <c r="U43" i="20"/>
  <c r="T43" i="20"/>
  <c r="U43" i="21"/>
  <c r="T43" i="21"/>
  <c r="R61" i="18"/>
  <c r="J65" i="18"/>
  <c r="R65" i="18" s="1"/>
  <c r="E61" i="26"/>
  <c r="T8" i="26"/>
  <c r="K65" i="9"/>
  <c r="S65" i="9" s="1"/>
  <c r="S61" i="9"/>
  <c r="R61" i="17"/>
  <c r="J65" i="17"/>
  <c r="R65" i="17" s="1"/>
  <c r="E61" i="5"/>
  <c r="U8" i="5"/>
  <c r="T8" i="5"/>
  <c r="E61" i="13"/>
  <c r="U8" i="13"/>
  <c r="T43" i="26"/>
  <c r="U43" i="26"/>
  <c r="U43" i="16"/>
  <c r="T43" i="16"/>
  <c r="E61" i="11"/>
  <c r="U8" i="11"/>
  <c r="R61" i="4"/>
  <c r="J65" i="4"/>
  <c r="R65" i="4" s="1"/>
  <c r="K65" i="8"/>
  <c r="S65" i="8" s="1"/>
  <c r="S61" i="8"/>
  <c r="R61" i="25"/>
  <c r="J65" i="25"/>
  <c r="R65" i="25" s="1"/>
  <c r="K65" i="11"/>
  <c r="S65" i="11" s="1"/>
  <c r="S61" i="11"/>
  <c r="E61" i="22"/>
  <c r="U8" i="22"/>
  <c r="T8" i="22"/>
  <c r="R61" i="2"/>
  <c r="J65" i="2"/>
  <c r="R65" i="2" s="1"/>
  <c r="U43" i="6"/>
  <c r="T43" i="6"/>
  <c r="T43" i="11"/>
  <c r="U43" i="11"/>
  <c r="T8" i="3"/>
  <c r="E61" i="3"/>
  <c r="U8" i="3"/>
  <c r="R61" i="22"/>
  <c r="J65" i="22"/>
  <c r="R65" i="22" s="1"/>
  <c r="U8" i="4"/>
  <c r="E61" i="4"/>
  <c r="T8" i="4"/>
  <c r="R61" i="13"/>
  <c r="J65" i="13"/>
  <c r="R65" i="13" s="1"/>
  <c r="K65" i="21"/>
  <c r="S65" i="21" s="1"/>
  <c r="S61" i="21"/>
  <c r="U43" i="23"/>
  <c r="T43" i="23"/>
  <c r="E61" i="10"/>
  <c r="T8" i="10"/>
  <c r="U8" i="10"/>
  <c r="U8" i="15"/>
  <c r="E61" i="15"/>
  <c r="T8" i="15"/>
  <c r="U43" i="2"/>
  <c r="T43" i="2"/>
  <c r="K65" i="25"/>
  <c r="S65" i="25" s="1"/>
  <c r="S61" i="25"/>
  <c r="T43" i="1"/>
  <c r="U43" i="1"/>
  <c r="E61" i="6"/>
  <c r="U8" i="6"/>
  <c r="T8" i="6"/>
  <c r="R61" i="9"/>
  <c r="J65" i="9"/>
  <c r="R65" i="9" s="1"/>
  <c r="R61" i="8"/>
  <c r="J65" i="8"/>
  <c r="R65" i="8" s="1"/>
  <c r="T8" i="9"/>
  <c r="P61" i="9"/>
  <c r="P65" i="9" s="1"/>
  <c r="U43" i="3"/>
  <c r="T43" i="3"/>
  <c r="U43" i="14"/>
  <c r="T43" i="14"/>
  <c r="R61" i="10"/>
  <c r="J65" i="10"/>
  <c r="R65" i="10" s="1"/>
  <c r="E61" i="24"/>
  <c r="T8" i="24"/>
  <c r="K65" i="15"/>
  <c r="S65" i="15" s="1"/>
  <c r="S61" i="15"/>
  <c r="U43" i="18"/>
  <c r="T43" i="18"/>
  <c r="R61" i="11"/>
  <c r="J65" i="11"/>
  <c r="R65" i="11" s="1"/>
  <c r="E61" i="9"/>
  <c r="E61" i="25"/>
  <c r="T8" i="25"/>
  <c r="U43" i="17"/>
  <c r="T43" i="17"/>
  <c r="R61" i="15"/>
  <c r="J65" i="15"/>
  <c r="R65" i="15" s="1"/>
  <c r="K65" i="20"/>
  <c r="S65" i="20" s="1"/>
  <c r="S61" i="20"/>
  <c r="K65" i="4"/>
  <c r="S65" i="4" s="1"/>
  <c r="S61" i="4"/>
  <c r="E61" i="12"/>
  <c r="T8" i="12"/>
  <c r="U8" i="12"/>
  <c r="R61" i="14"/>
  <c r="J65" i="14"/>
  <c r="R65" i="14" s="1"/>
  <c r="K65" i="7"/>
  <c r="S65" i="7" s="1"/>
  <c r="S61" i="7"/>
  <c r="K65" i="26"/>
  <c r="S65" i="26" s="1"/>
  <c r="S61" i="26"/>
  <c r="J65" i="24"/>
  <c r="R65" i="24" s="1"/>
  <c r="R61" i="24"/>
  <c r="T43" i="12"/>
  <c r="U43" i="12"/>
  <c r="E61" i="21"/>
  <c r="U8" i="21"/>
  <c r="T8" i="21"/>
  <c r="R61" i="12"/>
  <c r="J65" i="12"/>
  <c r="R65" i="12" s="1"/>
  <c r="T8" i="13"/>
  <c r="P61" i="24"/>
  <c r="P65" i="24" s="1"/>
  <c r="U8" i="2"/>
  <c r="E61" i="2"/>
  <c r="T8" i="2"/>
  <c r="E61" i="18"/>
  <c r="T8" i="18"/>
  <c r="U8" i="18"/>
  <c r="U43" i="15"/>
  <c r="T43" i="15"/>
  <c r="K65" i="17"/>
  <c r="S65" i="17" s="1"/>
  <c r="S61" i="17"/>
  <c r="K65" i="10"/>
  <c r="S65" i="10" s="1"/>
  <c r="S61" i="10"/>
  <c r="E61" i="19"/>
  <c r="T8" i="19"/>
  <c r="U8" i="19"/>
  <c r="T8" i="16"/>
  <c r="E61" i="16"/>
  <c r="U8" i="16"/>
  <c r="Q61" i="23"/>
  <c r="Q65" i="23" s="1"/>
  <c r="T43" i="10"/>
  <c r="U43" i="10"/>
  <c r="U8" i="17"/>
  <c r="E61" i="17"/>
  <c r="T8" i="17"/>
  <c r="U43" i="22"/>
  <c r="T43" i="22"/>
  <c r="E61" i="8"/>
  <c r="T8" i="8"/>
  <c r="R61" i="26"/>
  <c r="J65" i="26"/>
  <c r="R65" i="26" s="1"/>
  <c r="Q61" i="11"/>
  <c r="Q65" i="11" s="1"/>
  <c r="E65" i="27"/>
  <c r="U61" i="27"/>
  <c r="T61" i="27"/>
  <c r="U43" i="8"/>
  <c r="T43" i="8"/>
  <c r="P61" i="10"/>
  <c r="P65" i="10" s="1"/>
  <c r="E61" i="14"/>
  <c r="U8" i="14"/>
  <c r="T8" i="14"/>
  <c r="K65" i="3"/>
  <c r="S65" i="3" s="1"/>
  <c r="S61" i="3"/>
  <c r="R61" i="27"/>
  <c r="J65" i="27"/>
  <c r="R65" i="27" s="1"/>
  <c r="R61" i="5"/>
  <c r="J65" i="5"/>
  <c r="R65" i="5" s="1"/>
  <c r="T8" i="1"/>
  <c r="E61" i="1"/>
  <c r="U8" i="1"/>
  <c r="T43" i="19"/>
  <c r="U43" i="19"/>
  <c r="K65" i="12"/>
  <c r="S65" i="12" s="1"/>
  <c r="S61" i="12"/>
  <c r="U43" i="5"/>
  <c r="T43" i="5"/>
  <c r="K65" i="1"/>
  <c r="S65" i="1" s="1"/>
  <c r="S61" i="1"/>
  <c r="R61" i="3"/>
  <c r="J65" i="3"/>
  <c r="R65" i="3" s="1"/>
  <c r="T43" i="4"/>
  <c r="U43" i="4"/>
  <c r="E61" i="20"/>
  <c r="U8" i="20"/>
  <c r="T8" i="20"/>
  <c r="T43" i="25"/>
  <c r="U43" i="25"/>
  <c r="K65" i="14"/>
  <c r="S65" i="14" s="1"/>
  <c r="S61" i="14"/>
  <c r="R61" i="1"/>
  <c r="J65" i="1"/>
  <c r="R65" i="1" s="1"/>
  <c r="U43" i="7"/>
  <c r="T43" i="7"/>
  <c r="K65" i="6"/>
  <c r="S65" i="6" s="1"/>
  <c r="S61" i="6"/>
  <c r="U8" i="9"/>
  <c r="Q61" i="9"/>
  <c r="Q65" i="9" s="1"/>
  <c r="E61" i="23"/>
  <c r="T8" i="23"/>
  <c r="U8" i="23"/>
  <c r="U8" i="25"/>
  <c r="U43" i="13"/>
  <c r="T43" i="13"/>
  <c r="Q61" i="12"/>
  <c r="Q65" i="12" s="1"/>
  <c r="P61" i="21"/>
  <c r="P65" i="21" s="1"/>
  <c r="K65" i="2"/>
  <c r="S65" i="2" s="1"/>
  <c r="S61" i="2"/>
  <c r="J65" i="6"/>
  <c r="R65" i="6" s="1"/>
  <c r="R61" i="6"/>
  <c r="E65" i="12" l="1"/>
  <c r="U61" i="12"/>
  <c r="T61" i="12"/>
  <c r="E65" i="18"/>
  <c r="T61" i="18"/>
  <c r="U61" i="18"/>
  <c r="E65" i="19"/>
  <c r="U61" i="19"/>
  <c r="T61" i="19"/>
  <c r="E65" i="8"/>
  <c r="U61" i="8"/>
  <c r="T61" i="8"/>
  <c r="E65" i="25"/>
  <c r="T61" i="25"/>
  <c r="U61" i="25"/>
  <c r="E65" i="6"/>
  <c r="U61" i="6"/>
  <c r="T61" i="6"/>
  <c r="E65" i="15"/>
  <c r="T61" i="15"/>
  <c r="U61" i="15"/>
  <c r="E65" i="5"/>
  <c r="U61" i="5"/>
  <c r="T61" i="5"/>
  <c r="E65" i="16"/>
  <c r="U61" i="16"/>
  <c r="T61" i="16"/>
  <c r="E65" i="23"/>
  <c r="T61" i="23"/>
  <c r="U61" i="23"/>
  <c r="E65" i="1"/>
  <c r="U61" i="1"/>
  <c r="T61" i="1"/>
  <c r="U65" i="27"/>
  <c r="T65" i="27"/>
  <c r="E65" i="22"/>
  <c r="T61" i="22"/>
  <c r="U61" i="22"/>
  <c r="E65" i="13"/>
  <c r="T61" i="13"/>
  <c r="U61" i="13"/>
  <c r="E65" i="21"/>
  <c r="U61" i="21"/>
  <c r="T61" i="21"/>
  <c r="E65" i="24"/>
  <c r="U61" i="24"/>
  <c r="T61" i="24"/>
  <c r="E65" i="17"/>
  <c r="U61" i="17"/>
  <c r="T61" i="17"/>
  <c r="E65" i="10"/>
  <c r="U61" i="10"/>
  <c r="T61" i="10"/>
  <c r="E65" i="4"/>
  <c r="U61" i="4"/>
  <c r="T61" i="4"/>
  <c r="E65" i="26"/>
  <c r="U61" i="26"/>
  <c r="T61" i="26"/>
  <c r="E65" i="2"/>
  <c r="U61" i="2"/>
  <c r="T61" i="2"/>
  <c r="E65" i="9"/>
  <c r="U61" i="9"/>
  <c r="T61" i="9"/>
  <c r="E65" i="3"/>
  <c r="U61" i="3"/>
  <c r="T61" i="3"/>
  <c r="E65" i="20"/>
  <c r="U61" i="20"/>
  <c r="T61" i="20"/>
  <c r="E65" i="14"/>
  <c r="U61" i="14"/>
  <c r="T61" i="14"/>
  <c r="E65" i="11"/>
  <c r="U61" i="11"/>
  <c r="T61" i="11"/>
  <c r="E65" i="7"/>
  <c r="T61" i="7"/>
  <c r="U61" i="7"/>
  <c r="U65" i="17" l="1"/>
  <c r="T65" i="17"/>
  <c r="U65" i="9"/>
  <c r="T65" i="9"/>
  <c r="T65" i="13"/>
  <c r="U65" i="13"/>
  <c r="U65" i="4"/>
  <c r="T65" i="4"/>
  <c r="U65" i="5"/>
  <c r="T65" i="5"/>
  <c r="U65" i="6"/>
  <c r="T65" i="6"/>
  <c r="U65" i="18"/>
  <c r="T65" i="18"/>
  <c r="U65" i="24"/>
  <c r="T65" i="24"/>
  <c r="U65" i="11"/>
  <c r="T65" i="11"/>
  <c r="U65" i="15"/>
  <c r="T65" i="15"/>
  <c r="U65" i="14"/>
  <c r="T65" i="14"/>
  <c r="U65" i="1"/>
  <c r="T65" i="1"/>
  <c r="U65" i="7"/>
  <c r="T65" i="7"/>
  <c r="T65" i="20"/>
  <c r="U65" i="20"/>
  <c r="T65" i="25"/>
  <c r="U65" i="25"/>
  <c r="U65" i="2"/>
  <c r="T65" i="2"/>
  <c r="U65" i="22"/>
  <c r="T65" i="22"/>
  <c r="U65" i="23"/>
  <c r="T65" i="23"/>
  <c r="T65" i="10"/>
  <c r="U65" i="10"/>
  <c r="U65" i="3"/>
  <c r="T65" i="3"/>
  <c r="U65" i="21"/>
  <c r="T65" i="21"/>
  <c r="U65" i="8"/>
  <c r="T65" i="8"/>
  <c r="U65" i="19"/>
  <c r="T65" i="19"/>
  <c r="U65" i="26"/>
  <c r="T65" i="26"/>
  <c r="T65" i="16"/>
  <c r="U65" i="16"/>
  <c r="U65" i="12"/>
  <c r="T65" i="12"/>
</calcChain>
</file>

<file path=xl/sharedStrings.xml><?xml version="1.0" encoding="utf-8"?>
<sst xmlns="http://schemas.openxmlformats.org/spreadsheetml/2006/main" count="2970" uniqueCount="126">
  <si>
    <t>Figures Finalised as at 2026/05/05</t>
  </si>
  <si>
    <t/>
  </si>
  <si>
    <t>3rd Quarter Ended 31 March 2026</t>
  </si>
  <si>
    <t>CONDITIONAL GRANTS TRANSFERRED FROM NATIONAL DEPARTMENTS AND ACTUAL PAYMENTS MADE BY MUNICIPALITIES: PRELIMINARY RESULTS</t>
  </si>
  <si>
    <t>LIMPOPO: MOPANI (DC33)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</si>
  <si>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</si>
  <si>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</si>
  <si>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</si>
  <si>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</si>
  <si>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</si>
  <si>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</si>
  <si>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</si>
  <si>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</si>
  <si>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</si>
  <si>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</si>
  <si>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</si>
  <si>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</si>
  <si>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</si>
  <si>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</si>
  <si>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</si>
  <si>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</si>
  <si>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</si>
  <si>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</si>
  <si>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</si>
  <si>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</si>
  <si>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</si>
  <si>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</si>
  <si>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</si>
  <si>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</si>
  <si>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</si>
  <si>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</si>
  <si>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</si>
  <si>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</si>
  <si>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</si>
  <si>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</si>
  <si>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</si>
  <si>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</si>
  <si>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</si>
  <si>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</si>
  <si>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</si>
  <si>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</si>
  <si>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</si>
  <si>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</si>
  <si>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</si>
  <si>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</si>
  <si>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</si>
  <si>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</si>
  <si>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</si>
  <si>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</si>
  <si>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</si>
  <si>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</si>
  <si>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</si>
  <si>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</si>
  <si>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</si>
  <si>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</si>
  <si>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</si>
  <si>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</si>
  <si>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</si>
  <si>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</si>
  <si>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</si>
  <si>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</si>
  <si>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</si>
  <si>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</si>
  <si>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</si>
  <si>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</si>
  <si>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</si>
  <si>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</si>
  <si>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</si>
  <si>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</si>
  <si>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</si>
  <si>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</si>
  <si>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</si>
  <si>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</si>
  <si>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</si>
  <si>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</si>
  <si>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</si>
  <si>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</si>
  <si>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</si>
  <si>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</si>
  <si>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</si>
  <si>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</si>
  <si>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</si>
  <si>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</si>
  <si>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</si>
  <si>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</si>
  <si>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</si>
  <si>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</si>
  <si>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</si>
  <si>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</si>
  <si>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</si>
  <si>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LIMPOPO: VHEMBE (DC34)</t>
  </si>
  <si>
    <t>LIMPOPO: CAPRICORN (DC35)</t>
  </si>
  <si>
    <t>LIMPOPO: WATERBERG (DC36)</t>
  </si>
  <si>
    <t>LIMPOPO: SEKHUKHUNE (DC47)</t>
  </si>
  <si>
    <t>LIMPOPO: GREATER GIYANI (LIM331)</t>
  </si>
  <si>
    <t>LIMPOPO: GREATER LETABA (LIM332)</t>
  </si>
  <si>
    <t>LIMPOPO: GREATER TZANEEN (LIM333)</t>
  </si>
  <si>
    <t>LIMPOPO: BA-PHALABORWA (LIM334)</t>
  </si>
  <si>
    <t>LIMPOPO: MARULENG (LIM335)</t>
  </si>
  <si>
    <t>LIMPOPO: MUSINA (LIM341)</t>
  </si>
  <si>
    <t>LIMPOPO: THULAMELA (LIM343)</t>
  </si>
  <si>
    <t>LIMPOPO: MAKHADO (LIM344)</t>
  </si>
  <si>
    <t>LIMPOPO: COLLINS CHABANE (LIM345)</t>
  </si>
  <si>
    <t>LIMPOPO: BLOUBERG (LIM351)</t>
  </si>
  <si>
    <t>LIMPOPO: MOLEMOLE (LIM353)</t>
  </si>
  <si>
    <t>LIMPOPO: POLOKWANE (LIM354)</t>
  </si>
  <si>
    <t>LIMPOPO: LEPELLE-NKUMPI (LIM355)</t>
  </si>
  <si>
    <t>LIMPOPO: THABAZIMBI (LIM361)</t>
  </si>
  <si>
    <t>LIMPOPO: LEPHALALE (LIM362)</t>
  </si>
  <si>
    <t>LIMPOPO: BELA BELA (LIM366)</t>
  </si>
  <si>
    <t>LIMPOPO: MOGALAKWENA (LIM367)</t>
  </si>
  <si>
    <t>LIMPOPO: MODIMOLLE-MOOKGOPONG (LIM368)</t>
  </si>
  <si>
    <t>LIMPOPO: EPHRAIM MOGALE (LIM471)</t>
  </si>
  <si>
    <t>LIMPOPO: ELIAS MOTSOALEDI (LIM472)</t>
  </si>
  <si>
    <t>LIMPOPO: MAKHUDUTHAMAGA (LIM473)</t>
  </si>
  <si>
    <t>LIMPOPO: TUBATSE FETAKGOMO (LIM476)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</si>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</sst>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557347000</v>
      </c>
      <c r="C8" s="36">
        <f t="shared" si="0"/>
        <v>0</v>
      </c>
      <c r="D8" s="36">
        <f t="shared" si="0"/>
        <v>0</v>
      </c>
      <c r="E8" s="36">
        <f t="shared" si="0"/>
        <v>557347000</v>
      </c>
      <c r="F8" s="37">
        <f t="shared" si="0"/>
        <v>557347000</v>
      </c>
      <c r="G8" s="38">
        <f t="shared" si="0"/>
        <v>465688000</v>
      </c>
      <c r="H8" s="37">
        <f t="shared" si="0"/>
        <v>61946000</v>
      </c>
      <c r="I8" s="38">
        <f t="shared" si="0"/>
        <v>49939875</v>
      </c>
      <c r="J8" s="37">
        <f t="shared" si="0"/>
        <v>206675000</v>
      </c>
      <c r="K8" s="38">
        <f t="shared" si="0"/>
        <v>86077212</v>
      </c>
      <c r="L8" s="37">
        <f t="shared" si="0"/>
        <v>32732000</v>
      </c>
      <c r="M8" s="38">
        <f t="shared" si="0"/>
        <v>153241952</v>
      </c>
      <c r="N8" s="37">
        <f t="shared" si="0"/>
        <v>0</v>
      </c>
      <c r="O8" s="38">
        <f t="shared" si="0"/>
        <v>0</v>
      </c>
      <c r="P8" s="37">
        <f t="shared" si="0"/>
        <v>301353000</v>
      </c>
      <c r="Q8" s="38">
        <f t="shared" si="0"/>
        <v>289259039</v>
      </c>
      <c r="R8" s="16">
        <f>IF(($J8       =0),0,((($L8       -$J8       )/$J8       )*100))</f>
        <v>-84.162574089754443</v>
      </c>
      <c r="S8" s="17">
        <f>IF(($K8       =0),0,((($M8       -$K8       )/$K8       )*100))</f>
        <v>78.028479825763881</v>
      </c>
      <c r="T8" s="16">
        <f>IF(($E8       =0),0,(($P8       /$E8       )*100))</f>
        <v>54.069188494779731</v>
      </c>
      <c r="U8" s="18">
        <f>IF(($E8       =0),0,(($Q8       /$E8       )*100))</f>
        <v>51.899272625491847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546509000</v>
      </c>
      <c r="C9" s="39">
        <f t="shared" si="2"/>
        <v>0</v>
      </c>
      <c r="D9" s="39">
        <f t="shared" si="2"/>
        <v>0</v>
      </c>
      <c r="E9" s="39">
        <f t="shared" si="2"/>
        <v>546509000</v>
      </c>
      <c r="F9" s="40">
        <f t="shared" si="2"/>
        <v>546509000</v>
      </c>
      <c r="G9" s="41">
        <f t="shared" si="2"/>
        <v>454850000</v>
      </c>
      <c r="H9" s="40">
        <f t="shared" si="2"/>
        <v>59920000</v>
      </c>
      <c r="I9" s="41">
        <f t="shared" si="2"/>
        <v>44110791</v>
      </c>
      <c r="J9" s="40">
        <f t="shared" si="2"/>
        <v>204167000</v>
      </c>
      <c r="K9" s="41">
        <f t="shared" si="2"/>
        <v>81032647</v>
      </c>
      <c r="L9" s="40">
        <f t="shared" si="2"/>
        <v>30706000</v>
      </c>
      <c r="M9" s="41">
        <f t="shared" si="2"/>
        <v>148181871</v>
      </c>
      <c r="N9" s="40">
        <f t="shared" si="2"/>
        <v>0</v>
      </c>
      <c r="O9" s="41">
        <f t="shared" si="2"/>
        <v>0</v>
      </c>
      <c r="P9" s="40">
        <f t="shared" si="2"/>
        <v>294793000</v>
      </c>
      <c r="Q9" s="41">
        <f t="shared" si="2"/>
        <v>273325309</v>
      </c>
      <c r="R9" s="20">
        <f>IF(($J9       =0),0,((($L9       -$J9       )/$J9       )*100))</f>
        <v>-84.960351085141085</v>
      </c>
      <c r="S9" s="21">
        <f>IF(($K9       =0),0,((($M9       -$K9       )/$K9       )*100))</f>
        <v>82.866877099547295</v>
      </c>
      <c r="T9" s="20">
        <f>IF(($E9       =0),0,(($P9       /$E9       )*100))</f>
        <v>53.94110618489357</v>
      </c>
      <c r="U9" s="22">
        <f>IF(($E9       =0),0,(($Q9       /$E9       )*100))</f>
        <v>50.012956602727499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543922000</v>
      </c>
      <c r="C10" s="42"/>
      <c r="D10" s="42"/>
      <c r="E10" s="42">
        <f t="shared" ref="E10:E41" si="4">$B10      +$C10      +$D10</f>
        <v>543922000</v>
      </c>
      <c r="F10" s="43">
        <v>543922000</v>
      </c>
      <c r="G10" s="44">
        <v>452263000</v>
      </c>
      <c r="H10" s="43">
        <v>59075000</v>
      </c>
      <c r="I10" s="44">
        <v>43325167</v>
      </c>
      <c r="J10" s="43">
        <v>203317000</v>
      </c>
      <c r="K10" s="44">
        <v>80147265</v>
      </c>
      <c r="L10" s="43">
        <v>30230000</v>
      </c>
      <c r="M10" s="44">
        <v>147681479</v>
      </c>
      <c r="N10" s="43"/>
      <c r="O10" s="44"/>
      <c r="P10" s="43">
        <f t="shared" ref="P10:P41" si="5">$H10      +$J10      +$L10      +$N10</f>
        <v>292622000</v>
      </c>
      <c r="Q10" s="44">
        <f t="shared" ref="Q10:Q41" si="6">$I10      +$K10      +$M10      +$O10</f>
        <v>271153911</v>
      </c>
      <c r="R10" s="24">
        <f t="shared" ref="R10:R41" si="7">IF(($J10      =0),0,((($L10      -$J10      )/$J10      )*100))</f>
        <v>-85.131592537761222</v>
      </c>
      <c r="S10" s="25">
        <f t="shared" ref="S10:S41" si="8">IF(($K10      =0),0,((($M10      -$K10      )/$K10      )*100))</f>
        <v>84.262655750012186</v>
      </c>
      <c r="T10" s="24">
        <f t="shared" ref="T10:T41" si="9">IF(($E10      =0),0,(($P10      /$E10      )*100))</f>
        <v>53.798522582282018</v>
      </c>
      <c r="U10" s="26">
        <f t="shared" ref="U10:U41" si="10">IF(($E10      =0),0,(($Q10      /$E10      )*100))</f>
        <v>49.851616775934787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2587000</v>
      </c>
      <c r="C16" s="42"/>
      <c r="D16" s="42"/>
      <c r="E16" s="42">
        <f t="shared" si="4"/>
        <v>2587000</v>
      </c>
      <c r="F16" s="43">
        <v>2587000</v>
      </c>
      <c r="G16" s="44">
        <v>2587000</v>
      </c>
      <c r="H16" s="43">
        <v>845000</v>
      </c>
      <c r="I16" s="44">
        <v>785624</v>
      </c>
      <c r="J16" s="43">
        <v>850000</v>
      </c>
      <c r="K16" s="44">
        <v>885382</v>
      </c>
      <c r="L16" s="43">
        <v>476000</v>
      </c>
      <c r="M16" s="44">
        <v>500392</v>
      </c>
      <c r="N16" s="43"/>
      <c r="O16" s="44"/>
      <c r="P16" s="43">
        <f t="shared" si="5"/>
        <v>2171000</v>
      </c>
      <c r="Q16" s="44">
        <f t="shared" si="6"/>
        <v>2171398</v>
      </c>
      <c r="R16" s="24">
        <f t="shared" si="7"/>
        <v>-44</v>
      </c>
      <c r="S16" s="25">
        <f t="shared" si="8"/>
        <v>-43.482926013856165</v>
      </c>
      <c r="T16" s="24">
        <f t="shared" si="9"/>
        <v>83.91959798994975</v>
      </c>
      <c r="U16" s="26">
        <f t="shared" si="10"/>
        <v>83.934982605334369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10838000</v>
      </c>
      <c r="C28" s="39">
        <f t="shared" si="11"/>
        <v>0</v>
      </c>
      <c r="D28" s="39">
        <f t="shared" si="11"/>
        <v>0</v>
      </c>
      <c r="E28" s="39">
        <f t="shared" si="11"/>
        <v>10838000</v>
      </c>
      <c r="F28" s="40">
        <f t="shared" si="11"/>
        <v>10838000</v>
      </c>
      <c r="G28" s="41">
        <f t="shared" si="11"/>
        <v>10838000</v>
      </c>
      <c r="H28" s="40">
        <f t="shared" si="11"/>
        <v>2026000</v>
      </c>
      <c r="I28" s="41">
        <f t="shared" si="11"/>
        <v>5829084</v>
      </c>
      <c r="J28" s="40">
        <f t="shared" si="11"/>
        <v>2508000</v>
      </c>
      <c r="K28" s="41">
        <f t="shared" si="11"/>
        <v>5044565</v>
      </c>
      <c r="L28" s="40">
        <f t="shared" si="11"/>
        <v>2026000</v>
      </c>
      <c r="M28" s="41">
        <f t="shared" si="11"/>
        <v>5060081</v>
      </c>
      <c r="N28" s="40">
        <f t="shared" si="11"/>
        <v>0</v>
      </c>
      <c r="O28" s="41">
        <f t="shared" si="11"/>
        <v>0</v>
      </c>
      <c r="P28" s="40">
        <f t="shared" si="11"/>
        <v>6560000</v>
      </c>
      <c r="Q28" s="41">
        <f t="shared" si="11"/>
        <v>15933730</v>
      </c>
      <c r="R28" s="20">
        <f t="shared" si="7"/>
        <v>-19.218500797448165</v>
      </c>
      <c r="S28" s="21">
        <f t="shared" si="8"/>
        <v>0.30757855236279047</v>
      </c>
      <c r="T28" s="20">
        <f t="shared" si="9"/>
        <v>60.527772651780779</v>
      </c>
      <c r="U28" s="22">
        <f t="shared" si="10"/>
        <v>147.0172541059236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67000</v>
      </c>
      <c r="I31" s="44">
        <v>433391</v>
      </c>
      <c r="J31" s="43">
        <v>1202000</v>
      </c>
      <c r="K31" s="44">
        <v>435898</v>
      </c>
      <c r="L31" s="43">
        <v>67000</v>
      </c>
      <c r="M31" s="44">
        <v>572825</v>
      </c>
      <c r="N31" s="43"/>
      <c r="O31" s="44"/>
      <c r="P31" s="43">
        <f t="shared" si="5"/>
        <v>1336000</v>
      </c>
      <c r="Q31" s="44">
        <f t="shared" si="6"/>
        <v>1442114</v>
      </c>
      <c r="R31" s="24">
        <f t="shared" si="7"/>
        <v>-94.425956738768718</v>
      </c>
      <c r="S31" s="25">
        <f t="shared" si="8"/>
        <v>31.412624054251225</v>
      </c>
      <c r="T31" s="24">
        <f t="shared" si="9"/>
        <v>44.533333333333339</v>
      </c>
      <c r="U31" s="26">
        <f t="shared" si="10"/>
        <v>48.070466666666668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7838000</v>
      </c>
      <c r="C33" s="42"/>
      <c r="D33" s="42"/>
      <c r="E33" s="42">
        <f t="shared" si="4"/>
        <v>7838000</v>
      </c>
      <c r="F33" s="43">
        <v>7838000</v>
      </c>
      <c r="G33" s="44">
        <v>7838000</v>
      </c>
      <c r="H33" s="43">
        <v>1959000</v>
      </c>
      <c r="I33" s="44">
        <v>5395693</v>
      </c>
      <c r="J33" s="43">
        <v>1306000</v>
      </c>
      <c r="K33" s="44">
        <v>4608667</v>
      </c>
      <c r="L33" s="43">
        <v>1959000</v>
      </c>
      <c r="M33" s="44">
        <v>4487256</v>
      </c>
      <c r="N33" s="43"/>
      <c r="O33" s="44"/>
      <c r="P33" s="43">
        <f t="shared" si="5"/>
        <v>5224000</v>
      </c>
      <c r="Q33" s="44">
        <f t="shared" si="6"/>
        <v>14491616</v>
      </c>
      <c r="R33" s="24">
        <f t="shared" si="7"/>
        <v>50</v>
      </c>
      <c r="S33" s="25">
        <f t="shared" si="8"/>
        <v>-2.6344060006939101</v>
      </c>
      <c r="T33" s="24">
        <f t="shared" si="9"/>
        <v>66.649655524368455</v>
      </c>
      <c r="U33" s="26">
        <f t="shared" si="10"/>
        <v>184.88920643021177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501000000</v>
      </c>
      <c r="C43" s="45">
        <f t="shared" si="20"/>
        <v>0</v>
      </c>
      <c r="D43" s="45">
        <f t="shared" si="20"/>
        <v>0</v>
      </c>
      <c r="E43" s="45">
        <f t="shared" si="20"/>
        <v>501000000</v>
      </c>
      <c r="F43" s="46">
        <f t="shared" si="20"/>
        <v>501000000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501000000</v>
      </c>
      <c r="C44" s="39">
        <f t="shared" si="22"/>
        <v>0</v>
      </c>
      <c r="D44" s="39">
        <f t="shared" si="22"/>
        <v>0</v>
      </c>
      <c r="E44" s="39">
        <f t="shared" si="22"/>
        <v>501000000</v>
      </c>
      <c r="F44" s="40">
        <f t="shared" si="22"/>
        <v>501000000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365000000</v>
      </c>
      <c r="C45" s="42"/>
      <c r="D45" s="42"/>
      <c r="E45" s="42">
        <f t="shared" si="13"/>
        <v>365000000</v>
      </c>
      <c r="F45" s="43">
        <v>365000000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136000000</v>
      </c>
      <c r="C53" s="42"/>
      <c r="D53" s="42"/>
      <c r="E53" s="42">
        <f t="shared" si="13"/>
        <v>136000000</v>
      </c>
      <c r="F53" s="43">
        <v>136000000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1058347000</v>
      </c>
      <c r="C61" s="39">
        <f t="shared" si="26"/>
        <v>0</v>
      </c>
      <c r="D61" s="39">
        <f t="shared" si="26"/>
        <v>0</v>
      </c>
      <c r="E61" s="39">
        <f t="shared" si="26"/>
        <v>1058347000</v>
      </c>
      <c r="F61" s="40">
        <f t="shared" si="26"/>
        <v>1058347000</v>
      </c>
      <c r="G61" s="41">
        <f t="shared" si="26"/>
        <v>465688000</v>
      </c>
      <c r="H61" s="40">
        <f t="shared" si="26"/>
        <v>61946000</v>
      </c>
      <c r="I61" s="41">
        <f t="shared" si="26"/>
        <v>49939875</v>
      </c>
      <c r="J61" s="40">
        <f t="shared" si="26"/>
        <v>206675000</v>
      </c>
      <c r="K61" s="41">
        <f t="shared" si="26"/>
        <v>86077212</v>
      </c>
      <c r="L61" s="40">
        <f t="shared" si="26"/>
        <v>32732000</v>
      </c>
      <c r="M61" s="41">
        <f t="shared" si="26"/>
        <v>153241952</v>
      </c>
      <c r="N61" s="40">
        <f t="shared" si="26"/>
        <v>0</v>
      </c>
      <c r="O61" s="41">
        <f t="shared" si="26"/>
        <v>0</v>
      </c>
      <c r="P61" s="40">
        <f t="shared" si="26"/>
        <v>301353000</v>
      </c>
      <c r="Q61" s="41">
        <f t="shared" si="26"/>
        <v>289259039</v>
      </c>
      <c r="R61" s="20">
        <f t="shared" si="16"/>
        <v>-84.162574089754443</v>
      </c>
      <c r="S61" s="21">
        <f t="shared" si="17"/>
        <v>78.028479825763881</v>
      </c>
      <c r="T61" s="20">
        <f t="shared" si="18"/>
        <v>28.47393151773473</v>
      </c>
      <c r="U61" s="22">
        <f t="shared" si="19"/>
        <v>27.331209801700197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1058347000</v>
      </c>
      <c r="C65" s="48">
        <f t="shared" si="30"/>
        <v>0</v>
      </c>
      <c r="D65" s="48">
        <f t="shared" si="30"/>
        <v>0</v>
      </c>
      <c r="E65" s="48">
        <f t="shared" si="30"/>
        <v>1058347000</v>
      </c>
      <c r="F65" s="49">
        <f t="shared" si="30"/>
        <v>1058347000</v>
      </c>
      <c r="G65" s="50">
        <f t="shared" si="30"/>
        <v>465688000</v>
      </c>
      <c r="H65" s="49">
        <f t="shared" si="30"/>
        <v>61946000</v>
      </c>
      <c r="I65" s="50">
        <f t="shared" si="30"/>
        <v>49939875</v>
      </c>
      <c r="J65" s="49">
        <f t="shared" si="30"/>
        <v>206675000</v>
      </c>
      <c r="K65" s="50">
        <f t="shared" si="30"/>
        <v>86077212</v>
      </c>
      <c r="L65" s="49">
        <f t="shared" si="30"/>
        <v>32732000</v>
      </c>
      <c r="M65" s="51">
        <f t="shared" si="30"/>
        <v>153241952</v>
      </c>
      <c r="N65" s="49">
        <f t="shared" si="30"/>
        <v>0</v>
      </c>
      <c r="O65" s="50">
        <f t="shared" si="30"/>
        <v>0</v>
      </c>
      <c r="P65" s="49">
        <f t="shared" si="30"/>
        <v>301353000</v>
      </c>
      <c r="Q65" s="50">
        <f t="shared" si="30"/>
        <v>289259039</v>
      </c>
      <c r="R65" s="34">
        <f t="shared" si="16"/>
        <v>-84.162574089754443</v>
      </c>
      <c r="S65" s="35">
        <f t="shared" si="17"/>
        <v>78.028479825763881</v>
      </c>
      <c r="T65" s="34">
        <f t="shared" si="18"/>
        <v>28.47393151773473</v>
      </c>
      <c r="U65" s="35">
        <f t="shared" si="19"/>
        <v>27.331209801700197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51222000</v>
      </c>
      <c r="C8" s="36">
        <f t="shared" si="0"/>
        <v>22000000</v>
      </c>
      <c r="D8" s="36">
        <f t="shared" si="0"/>
        <v>0</v>
      </c>
      <c r="E8" s="36">
        <f t="shared" si="0"/>
        <v>73222000</v>
      </c>
      <c r="F8" s="37">
        <f t="shared" si="0"/>
        <v>73222000</v>
      </c>
      <c r="G8" s="38">
        <f t="shared" si="0"/>
        <v>73222000</v>
      </c>
      <c r="H8" s="37">
        <f t="shared" si="0"/>
        <v>12285000</v>
      </c>
      <c r="I8" s="38">
        <f t="shared" si="0"/>
        <v>12335871</v>
      </c>
      <c r="J8" s="37">
        <f t="shared" si="0"/>
        <v>23436000</v>
      </c>
      <c r="K8" s="38">
        <f t="shared" si="0"/>
        <v>27356963</v>
      </c>
      <c r="L8" s="37">
        <f t="shared" si="0"/>
        <v>5781000</v>
      </c>
      <c r="M8" s="38">
        <f t="shared" si="0"/>
        <v>8015039</v>
      </c>
      <c r="N8" s="37">
        <f t="shared" si="0"/>
        <v>0</v>
      </c>
      <c r="O8" s="38">
        <f t="shared" si="0"/>
        <v>0</v>
      </c>
      <c r="P8" s="37">
        <f t="shared" si="0"/>
        <v>41502000</v>
      </c>
      <c r="Q8" s="38">
        <f t="shared" si="0"/>
        <v>47707873</v>
      </c>
      <c r="R8" s="16">
        <f>IF(($J8       =0),0,((($L8       -$J8       )/$J8       )*100))</f>
        <v>-75.332821300563239</v>
      </c>
      <c r="S8" s="17">
        <f>IF(($K8       =0),0,((($M8       -$K8       )/$K8       )*100))</f>
        <v>-70.702014693663187</v>
      </c>
      <c r="T8" s="16">
        <f>IF(($E8       =0),0,(($P8       /$E8       )*100))</f>
        <v>56.679686433039258</v>
      </c>
      <c r="U8" s="18">
        <f>IF(($E8       =0),0,(($Q8       /$E8       )*100))</f>
        <v>65.155107754500023</v>
      </c>
      <c r="V8" s="37">
        <f t="shared" ref="V8:W8" si="1">+V9+V28</f>
        <v>15297000</v>
      </c>
      <c r="W8" s="38">
        <f t="shared" si="1"/>
        <v>6809000</v>
      </c>
    </row>
    <row r="9" spans="1:23" ht="13" x14ac:dyDescent="0.3">
      <c r="A9" s="19" t="s">
        <v>35</v>
      </c>
      <c r="B9" s="39">
        <f t="shared" ref="B9:Q9" si="2">SUM(B10:B27)</f>
        <v>37810000</v>
      </c>
      <c r="C9" s="39">
        <f t="shared" si="2"/>
        <v>22000000</v>
      </c>
      <c r="D9" s="39">
        <f t="shared" si="2"/>
        <v>0</v>
      </c>
      <c r="E9" s="39">
        <f t="shared" si="2"/>
        <v>59810000</v>
      </c>
      <c r="F9" s="40">
        <f t="shared" si="2"/>
        <v>59810000</v>
      </c>
      <c r="G9" s="41">
        <f t="shared" si="2"/>
        <v>59810000</v>
      </c>
      <c r="H9" s="40">
        <f t="shared" si="2"/>
        <v>11436000</v>
      </c>
      <c r="I9" s="41">
        <f t="shared" si="2"/>
        <v>11428932</v>
      </c>
      <c r="J9" s="40">
        <f t="shared" si="2"/>
        <v>21477000</v>
      </c>
      <c r="K9" s="41">
        <f t="shared" si="2"/>
        <v>25175334</v>
      </c>
      <c r="L9" s="40">
        <f t="shared" si="2"/>
        <v>637000</v>
      </c>
      <c r="M9" s="41">
        <f t="shared" si="2"/>
        <v>4010749</v>
      </c>
      <c r="N9" s="40">
        <f t="shared" si="2"/>
        <v>0</v>
      </c>
      <c r="O9" s="41">
        <f t="shared" si="2"/>
        <v>0</v>
      </c>
      <c r="P9" s="40">
        <f t="shared" si="2"/>
        <v>33550000</v>
      </c>
      <c r="Q9" s="41">
        <f t="shared" si="2"/>
        <v>40615015</v>
      </c>
      <c r="R9" s="20">
        <f>IF(($J9       =0),0,((($L9       -$J9       )/$J9       )*100))</f>
        <v>-97.034036411044383</v>
      </c>
      <c r="S9" s="21">
        <f>IF(($K9       =0),0,((($M9       -$K9       )/$K9       )*100))</f>
        <v>-84.068735691848218</v>
      </c>
      <c r="T9" s="20">
        <f>IF(($E9       =0),0,(($P9       /$E9       )*100))</f>
        <v>56.094298612272198</v>
      </c>
      <c r="U9" s="22">
        <f>IF(($E9       =0),0,(($Q9       /$E9       )*100))</f>
        <v>67.906729643872268</v>
      </c>
      <c r="V9" s="40">
        <f t="shared" ref="V9:W9" si="3">SUM(V10:V27)</f>
        <v>15297000</v>
      </c>
      <c r="W9" s="41">
        <f t="shared" si="3"/>
        <v>6809000</v>
      </c>
    </row>
    <row r="10" spans="1:23" ht="13" x14ac:dyDescent="0.3">
      <c r="A10" s="23" t="s">
        <v>36</v>
      </c>
      <c r="B10" s="42">
        <v>32439000</v>
      </c>
      <c r="C10" s="42"/>
      <c r="D10" s="42"/>
      <c r="E10" s="42">
        <f t="shared" ref="E10:E41" si="4">$B10      +$C10      +$D10</f>
        <v>32439000</v>
      </c>
      <c r="F10" s="43">
        <v>32439000</v>
      </c>
      <c r="G10" s="44">
        <v>32439000</v>
      </c>
      <c r="H10" s="43">
        <v>11436000</v>
      </c>
      <c r="I10" s="44">
        <v>11428932</v>
      </c>
      <c r="J10" s="43">
        <v>17986000</v>
      </c>
      <c r="K10" s="44">
        <v>20369611</v>
      </c>
      <c r="L10" s="43">
        <v>308000</v>
      </c>
      <c r="M10" s="44">
        <v>4010749</v>
      </c>
      <c r="N10" s="43"/>
      <c r="O10" s="44"/>
      <c r="P10" s="43">
        <f t="shared" ref="P10:P41" si="5">$H10      +$J10      +$L10      +$N10</f>
        <v>29730000</v>
      </c>
      <c r="Q10" s="44">
        <f t="shared" ref="Q10:Q41" si="6">$I10      +$K10      +$M10      +$O10</f>
        <v>35809292</v>
      </c>
      <c r="R10" s="24">
        <f t="shared" ref="R10:R41" si="7">IF(($J10      =0),0,((($L10      -$J10      )/$J10      )*100))</f>
        <v>-98.28755698876904</v>
      </c>
      <c r="S10" s="25">
        <f t="shared" ref="S10:S41" si="8">IF(($K10      =0),0,((($M10      -$K10      )/$K10      )*100))</f>
        <v>-80.310134543070063</v>
      </c>
      <c r="T10" s="24">
        <f t="shared" ref="T10:T41" si="9">IF(($E10      =0),0,(($P10      /$E10      )*100))</f>
        <v>91.648941089429385</v>
      </c>
      <c r="U10" s="26">
        <f t="shared" ref="U10:U41" si="10">IF(($E10      =0),0,(($Q10      /$E10      )*100))</f>
        <v>110.38962976663893</v>
      </c>
      <c r="V10" s="43">
        <v>14578000</v>
      </c>
      <c r="W10" s="44">
        <v>6090000</v>
      </c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5371000</v>
      </c>
      <c r="C13" s="42"/>
      <c r="D13" s="42"/>
      <c r="E13" s="42">
        <f t="shared" si="4"/>
        <v>5371000</v>
      </c>
      <c r="F13" s="43">
        <v>5371000</v>
      </c>
      <c r="G13" s="44">
        <v>5371000</v>
      </c>
      <c r="H13" s="43"/>
      <c r="I13" s="44"/>
      <c r="J13" s="43">
        <v>3491000</v>
      </c>
      <c r="K13" s="44">
        <v>4805723</v>
      </c>
      <c r="L13" s="43">
        <v>329000</v>
      </c>
      <c r="M13" s="44"/>
      <c r="N13" s="43"/>
      <c r="O13" s="44"/>
      <c r="P13" s="43">
        <f t="shared" si="5"/>
        <v>3820000</v>
      </c>
      <c r="Q13" s="44">
        <f t="shared" si="6"/>
        <v>4805723</v>
      </c>
      <c r="R13" s="24">
        <f t="shared" si="7"/>
        <v>-90.575766256087078</v>
      </c>
      <c r="S13" s="25">
        <f t="shared" si="8"/>
        <v>-100</v>
      </c>
      <c r="T13" s="24">
        <f t="shared" si="9"/>
        <v>71.122695959784025</v>
      </c>
      <c r="U13" s="26">
        <f t="shared" si="10"/>
        <v>89.475386334016022</v>
      </c>
      <c r="V13" s="43">
        <v>719000</v>
      </c>
      <c r="W13" s="44">
        <v>719000</v>
      </c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22000000</v>
      </c>
      <c r="D20" s="42"/>
      <c r="E20" s="42">
        <f t="shared" si="4"/>
        <v>22000000</v>
      </c>
      <c r="F20" s="43">
        <v>22000000</v>
      </c>
      <c r="G20" s="44">
        <v>22000000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13412000</v>
      </c>
      <c r="C28" s="39">
        <f t="shared" si="11"/>
        <v>0</v>
      </c>
      <c r="D28" s="39">
        <f t="shared" si="11"/>
        <v>0</v>
      </c>
      <c r="E28" s="39">
        <f t="shared" si="11"/>
        <v>13412000</v>
      </c>
      <c r="F28" s="40">
        <f t="shared" si="11"/>
        <v>13412000</v>
      </c>
      <c r="G28" s="41">
        <f t="shared" si="11"/>
        <v>13412000</v>
      </c>
      <c r="H28" s="40">
        <f t="shared" si="11"/>
        <v>849000</v>
      </c>
      <c r="I28" s="41">
        <f t="shared" si="11"/>
        <v>906939</v>
      </c>
      <c r="J28" s="40">
        <f t="shared" si="11"/>
        <v>1959000</v>
      </c>
      <c r="K28" s="41">
        <f t="shared" si="11"/>
        <v>2181629</v>
      </c>
      <c r="L28" s="40">
        <f t="shared" si="11"/>
        <v>5144000</v>
      </c>
      <c r="M28" s="41">
        <f t="shared" si="11"/>
        <v>4004290</v>
      </c>
      <c r="N28" s="40">
        <f t="shared" si="11"/>
        <v>0</v>
      </c>
      <c r="O28" s="41">
        <f t="shared" si="11"/>
        <v>0</v>
      </c>
      <c r="P28" s="40">
        <f t="shared" si="11"/>
        <v>7952000</v>
      </c>
      <c r="Q28" s="41">
        <f t="shared" si="11"/>
        <v>7092858</v>
      </c>
      <c r="R28" s="20">
        <f t="shared" si="7"/>
        <v>162.58295048494128</v>
      </c>
      <c r="S28" s="21">
        <f t="shared" si="8"/>
        <v>83.545873290096523</v>
      </c>
      <c r="T28" s="20">
        <f t="shared" si="9"/>
        <v>59.290187891440503</v>
      </c>
      <c r="U28" s="22">
        <f t="shared" si="10"/>
        <v>52.884416940053683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471000</v>
      </c>
      <c r="I31" s="44">
        <v>471427</v>
      </c>
      <c r="J31" s="43">
        <v>754000</v>
      </c>
      <c r="K31" s="44">
        <v>753864</v>
      </c>
      <c r="L31" s="43">
        <v>225000</v>
      </c>
      <c r="M31" s="44">
        <v>224708</v>
      </c>
      <c r="N31" s="43"/>
      <c r="O31" s="44"/>
      <c r="P31" s="43">
        <f t="shared" si="5"/>
        <v>1450000</v>
      </c>
      <c r="Q31" s="44">
        <f t="shared" si="6"/>
        <v>1449999</v>
      </c>
      <c r="R31" s="24">
        <f t="shared" si="7"/>
        <v>-70.159151193633946</v>
      </c>
      <c r="S31" s="25">
        <f t="shared" si="8"/>
        <v>-70.192501565269069</v>
      </c>
      <c r="T31" s="24">
        <f t="shared" si="9"/>
        <v>76.31578947368422</v>
      </c>
      <c r="U31" s="26">
        <f t="shared" si="10"/>
        <v>76.315736842105267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1512000</v>
      </c>
      <c r="C33" s="42"/>
      <c r="D33" s="42"/>
      <c r="E33" s="42">
        <f t="shared" si="4"/>
        <v>1512000</v>
      </c>
      <c r="F33" s="43">
        <v>1512000</v>
      </c>
      <c r="G33" s="44">
        <v>1512000</v>
      </c>
      <c r="H33" s="43">
        <v>378000</v>
      </c>
      <c r="I33" s="44">
        <v>435512</v>
      </c>
      <c r="J33" s="43">
        <v>632000</v>
      </c>
      <c r="K33" s="44">
        <v>852338</v>
      </c>
      <c r="L33" s="43">
        <v>424000</v>
      </c>
      <c r="M33" s="44">
        <v>224149</v>
      </c>
      <c r="N33" s="43"/>
      <c r="O33" s="44"/>
      <c r="P33" s="43">
        <f t="shared" si="5"/>
        <v>1434000</v>
      </c>
      <c r="Q33" s="44">
        <f t="shared" si="6"/>
        <v>1511999</v>
      </c>
      <c r="R33" s="24">
        <f t="shared" si="7"/>
        <v>-32.911392405063289</v>
      </c>
      <c r="S33" s="25">
        <f t="shared" si="8"/>
        <v>-73.701864753184765</v>
      </c>
      <c r="T33" s="24">
        <f t="shared" si="9"/>
        <v>94.841269841269835</v>
      </c>
      <c r="U33" s="26">
        <f t="shared" si="10"/>
        <v>99.999933862433863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>
        <v>10000000</v>
      </c>
      <c r="C37" s="42"/>
      <c r="D37" s="42"/>
      <c r="E37" s="42">
        <f t="shared" si="4"/>
        <v>10000000</v>
      </c>
      <c r="F37" s="43">
        <v>10000000</v>
      </c>
      <c r="G37" s="44">
        <v>10000000</v>
      </c>
      <c r="H37" s="43"/>
      <c r="I37" s="44"/>
      <c r="J37" s="43">
        <v>573000</v>
      </c>
      <c r="K37" s="44">
        <v>575427</v>
      </c>
      <c r="L37" s="43">
        <v>4495000</v>
      </c>
      <c r="M37" s="44">
        <v>3555433</v>
      </c>
      <c r="N37" s="43"/>
      <c r="O37" s="44"/>
      <c r="P37" s="43">
        <f t="shared" si="5"/>
        <v>5068000</v>
      </c>
      <c r="Q37" s="44">
        <f t="shared" si="6"/>
        <v>4130860</v>
      </c>
      <c r="R37" s="24">
        <f t="shared" si="7"/>
        <v>684.46771378708547</v>
      </c>
      <c r="S37" s="25">
        <f t="shared" si="8"/>
        <v>517.87733283283546</v>
      </c>
      <c r="T37" s="24">
        <f t="shared" si="9"/>
        <v>50.68</v>
      </c>
      <c r="U37" s="26">
        <f t="shared" si="10"/>
        <v>41.308599999999998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1280000</v>
      </c>
      <c r="C43" s="45">
        <f t="shared" si="20"/>
        <v>0</v>
      </c>
      <c r="D43" s="45">
        <f t="shared" si="20"/>
        <v>0</v>
      </c>
      <c r="E43" s="45">
        <f t="shared" si="20"/>
        <v>1280000</v>
      </c>
      <c r="F43" s="46">
        <f t="shared" si="20"/>
        <v>1164000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1280000</v>
      </c>
      <c r="C44" s="39">
        <f t="shared" si="22"/>
        <v>0</v>
      </c>
      <c r="D44" s="39">
        <f t="shared" si="22"/>
        <v>0</v>
      </c>
      <c r="E44" s="39">
        <f t="shared" si="22"/>
        <v>1280000</v>
      </c>
      <c r="F44" s="40">
        <f t="shared" si="22"/>
        <v>1164000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1280000</v>
      </c>
      <c r="C46" s="42"/>
      <c r="D46" s="42"/>
      <c r="E46" s="42">
        <f t="shared" si="13"/>
        <v>1280000</v>
      </c>
      <c r="F46" s="43">
        <v>1164000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52502000</v>
      </c>
      <c r="C61" s="39">
        <f t="shared" si="26"/>
        <v>22000000</v>
      </c>
      <c r="D61" s="39">
        <f t="shared" si="26"/>
        <v>0</v>
      </c>
      <c r="E61" s="39">
        <f t="shared" si="26"/>
        <v>74502000</v>
      </c>
      <c r="F61" s="40">
        <f t="shared" si="26"/>
        <v>74386000</v>
      </c>
      <c r="G61" s="41">
        <f t="shared" si="26"/>
        <v>73222000</v>
      </c>
      <c r="H61" s="40">
        <f t="shared" si="26"/>
        <v>12285000</v>
      </c>
      <c r="I61" s="41">
        <f t="shared" si="26"/>
        <v>12335871</v>
      </c>
      <c r="J61" s="40">
        <f t="shared" si="26"/>
        <v>23436000</v>
      </c>
      <c r="K61" s="41">
        <f t="shared" si="26"/>
        <v>27356963</v>
      </c>
      <c r="L61" s="40">
        <f t="shared" si="26"/>
        <v>5781000</v>
      </c>
      <c r="M61" s="41">
        <f t="shared" si="26"/>
        <v>8015039</v>
      </c>
      <c r="N61" s="40">
        <f t="shared" si="26"/>
        <v>0</v>
      </c>
      <c r="O61" s="41">
        <f t="shared" si="26"/>
        <v>0</v>
      </c>
      <c r="P61" s="40">
        <f t="shared" si="26"/>
        <v>41502000</v>
      </c>
      <c r="Q61" s="41">
        <f t="shared" si="26"/>
        <v>47707873</v>
      </c>
      <c r="R61" s="20">
        <f t="shared" si="16"/>
        <v>-75.332821300563239</v>
      </c>
      <c r="S61" s="21">
        <f t="shared" si="17"/>
        <v>-70.702014693663187</v>
      </c>
      <c r="T61" s="20">
        <f t="shared" si="18"/>
        <v>55.705887090279461</v>
      </c>
      <c r="U61" s="22">
        <f t="shared" si="19"/>
        <v>64.035694343776001</v>
      </c>
      <c r="V61" s="40">
        <f t="shared" ref="V61:W61" si="27">+V8+V43</f>
        <v>15297000</v>
      </c>
      <c r="W61" s="41">
        <f t="shared" si="27"/>
        <v>6809000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52502000</v>
      </c>
      <c r="C65" s="48">
        <f t="shared" si="30"/>
        <v>22000000</v>
      </c>
      <c r="D65" s="48">
        <f t="shared" si="30"/>
        <v>0</v>
      </c>
      <c r="E65" s="48">
        <f t="shared" si="30"/>
        <v>74502000</v>
      </c>
      <c r="F65" s="49">
        <f t="shared" si="30"/>
        <v>74386000</v>
      </c>
      <c r="G65" s="50">
        <f t="shared" si="30"/>
        <v>73222000</v>
      </c>
      <c r="H65" s="49">
        <f t="shared" si="30"/>
        <v>12285000</v>
      </c>
      <c r="I65" s="50">
        <f t="shared" si="30"/>
        <v>12335871</v>
      </c>
      <c r="J65" s="49">
        <f t="shared" si="30"/>
        <v>23436000</v>
      </c>
      <c r="K65" s="50">
        <f t="shared" si="30"/>
        <v>27356963</v>
      </c>
      <c r="L65" s="49">
        <f t="shared" si="30"/>
        <v>5781000</v>
      </c>
      <c r="M65" s="51">
        <f t="shared" si="30"/>
        <v>8015039</v>
      </c>
      <c r="N65" s="49">
        <f t="shared" si="30"/>
        <v>0</v>
      </c>
      <c r="O65" s="50">
        <f t="shared" si="30"/>
        <v>0</v>
      </c>
      <c r="P65" s="49">
        <f t="shared" si="30"/>
        <v>41502000</v>
      </c>
      <c r="Q65" s="50">
        <f t="shared" si="30"/>
        <v>47707873</v>
      </c>
      <c r="R65" s="34">
        <f t="shared" si="16"/>
        <v>-75.332821300563239</v>
      </c>
      <c r="S65" s="35">
        <f t="shared" si="17"/>
        <v>-70.702014693663187</v>
      </c>
      <c r="T65" s="34">
        <f t="shared" si="18"/>
        <v>55.705887090279461</v>
      </c>
      <c r="U65" s="35">
        <f t="shared" si="19"/>
        <v>64.035694343776001</v>
      </c>
      <c r="V65" s="49">
        <f>+V61+V62</f>
        <v>15297000</v>
      </c>
      <c r="W65" s="50">
        <f>+W61+W62</f>
        <v>6809000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40228000</v>
      </c>
      <c r="C8" s="36">
        <f t="shared" si="0"/>
        <v>15000000</v>
      </c>
      <c r="D8" s="36">
        <f t="shared" si="0"/>
        <v>0</v>
      </c>
      <c r="E8" s="36">
        <f t="shared" si="0"/>
        <v>55228000</v>
      </c>
      <c r="F8" s="37">
        <f t="shared" si="0"/>
        <v>55228000</v>
      </c>
      <c r="G8" s="38">
        <f t="shared" si="0"/>
        <v>55228000</v>
      </c>
      <c r="H8" s="37">
        <f t="shared" si="0"/>
        <v>18887000</v>
      </c>
      <c r="I8" s="38">
        <f t="shared" si="0"/>
        <v>0</v>
      </c>
      <c r="J8" s="37">
        <f t="shared" si="0"/>
        <v>9686000</v>
      </c>
      <c r="K8" s="38">
        <f t="shared" si="0"/>
        <v>0</v>
      </c>
      <c r="L8" s="37">
        <f t="shared" si="0"/>
        <v>6539000</v>
      </c>
      <c r="M8" s="38">
        <f t="shared" si="0"/>
        <v>-30735697</v>
      </c>
      <c r="N8" s="37">
        <f t="shared" si="0"/>
        <v>0</v>
      </c>
      <c r="O8" s="38">
        <f t="shared" si="0"/>
        <v>0</v>
      </c>
      <c r="P8" s="37">
        <f t="shared" si="0"/>
        <v>35112000</v>
      </c>
      <c r="Q8" s="38">
        <f t="shared" si="0"/>
        <v>-30735697</v>
      </c>
      <c r="R8" s="16">
        <f>IF(($J8       =0),0,((($L8       -$J8       )/$J8       )*100))</f>
        <v>-32.490192029733642</v>
      </c>
      <c r="S8" s="17">
        <f>IF(($K8       =0),0,((($M8       -$K8       )/$K8       )*100))</f>
        <v>0</v>
      </c>
      <c r="T8" s="16">
        <f>IF(($E8       =0),0,(($P8       /$E8       )*100))</f>
        <v>63.57644672991961</v>
      </c>
      <c r="U8" s="18">
        <f>IF(($E8       =0),0,(($Q8       /$E8       )*100))</f>
        <v>-55.652381038603608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35242000</v>
      </c>
      <c r="C9" s="39">
        <f t="shared" si="2"/>
        <v>15000000</v>
      </c>
      <c r="D9" s="39">
        <f t="shared" si="2"/>
        <v>0</v>
      </c>
      <c r="E9" s="39">
        <f t="shared" si="2"/>
        <v>50242000</v>
      </c>
      <c r="F9" s="40">
        <f t="shared" si="2"/>
        <v>50242000</v>
      </c>
      <c r="G9" s="41">
        <f t="shared" si="2"/>
        <v>50242000</v>
      </c>
      <c r="H9" s="40">
        <f t="shared" si="2"/>
        <v>18136000</v>
      </c>
      <c r="I9" s="41">
        <f t="shared" si="2"/>
        <v>0</v>
      </c>
      <c r="J9" s="40">
        <f t="shared" si="2"/>
        <v>6605000</v>
      </c>
      <c r="K9" s="41">
        <f t="shared" si="2"/>
        <v>0</v>
      </c>
      <c r="L9" s="40">
        <f t="shared" si="2"/>
        <v>6360000</v>
      </c>
      <c r="M9" s="41">
        <f t="shared" si="2"/>
        <v>-30735697</v>
      </c>
      <c r="N9" s="40">
        <f t="shared" si="2"/>
        <v>0</v>
      </c>
      <c r="O9" s="41">
        <f t="shared" si="2"/>
        <v>0</v>
      </c>
      <c r="P9" s="40">
        <f t="shared" si="2"/>
        <v>31101000</v>
      </c>
      <c r="Q9" s="41">
        <f t="shared" si="2"/>
        <v>-30735697</v>
      </c>
      <c r="R9" s="20">
        <f>IF(($J9       =0),0,((($L9       -$J9       )/$J9       )*100))</f>
        <v>-3.7093111279333839</v>
      </c>
      <c r="S9" s="21">
        <f>IF(($K9       =0),0,((($M9       -$K9       )/$K9       )*100))</f>
        <v>0</v>
      </c>
      <c r="T9" s="20">
        <f>IF(($E9       =0),0,(($P9       /$E9       )*100))</f>
        <v>61.902392420683896</v>
      </c>
      <c r="U9" s="22">
        <f>IF(($E9       =0),0,(($Q9       /$E9       )*100))</f>
        <v>-61.175305521277025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35242000</v>
      </c>
      <c r="C10" s="42"/>
      <c r="D10" s="42"/>
      <c r="E10" s="42">
        <f t="shared" ref="E10:E41" si="4">$B10      +$C10      +$D10</f>
        <v>35242000</v>
      </c>
      <c r="F10" s="43">
        <v>35242000</v>
      </c>
      <c r="G10" s="44">
        <v>35242000</v>
      </c>
      <c r="H10" s="43">
        <v>18136000</v>
      </c>
      <c r="I10" s="44"/>
      <c r="J10" s="43">
        <v>6605000</v>
      </c>
      <c r="K10" s="44"/>
      <c r="L10" s="43">
        <v>6360000</v>
      </c>
      <c r="M10" s="44">
        <v>-10735697</v>
      </c>
      <c r="N10" s="43"/>
      <c r="O10" s="44"/>
      <c r="P10" s="43">
        <f t="shared" ref="P10:P41" si="5">$H10      +$J10      +$L10      +$N10</f>
        <v>31101000</v>
      </c>
      <c r="Q10" s="44">
        <f t="shared" ref="Q10:Q41" si="6">$I10      +$K10      +$M10      +$O10</f>
        <v>-10735697</v>
      </c>
      <c r="R10" s="24">
        <f t="shared" ref="R10:R41" si="7">IF(($J10      =0),0,((($L10      -$J10      )/$J10      )*100))</f>
        <v>-3.7093111279333839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88.249815560978377</v>
      </c>
      <c r="U10" s="26">
        <f t="shared" ref="U10:U41" si="10">IF(($E10      =0),0,(($Q10      /$E10      )*100))</f>
        <v>-30.462791555530334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15000000</v>
      </c>
      <c r="D20" s="42"/>
      <c r="E20" s="42">
        <f t="shared" si="4"/>
        <v>15000000</v>
      </c>
      <c r="F20" s="43">
        <v>15000000</v>
      </c>
      <c r="G20" s="44">
        <v>15000000</v>
      </c>
      <c r="H20" s="43"/>
      <c r="I20" s="44"/>
      <c r="J20" s="43"/>
      <c r="K20" s="44"/>
      <c r="L20" s="43"/>
      <c r="M20" s="44">
        <v>-20000000</v>
      </c>
      <c r="N20" s="43"/>
      <c r="O20" s="44"/>
      <c r="P20" s="43">
        <f t="shared" si="5"/>
        <v>0</v>
      </c>
      <c r="Q20" s="44">
        <f t="shared" si="6"/>
        <v>-20000000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-133.33333333333331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4986000</v>
      </c>
      <c r="C28" s="39">
        <f t="shared" si="11"/>
        <v>0</v>
      </c>
      <c r="D28" s="39">
        <f t="shared" si="11"/>
        <v>0</v>
      </c>
      <c r="E28" s="39">
        <f t="shared" si="11"/>
        <v>4986000</v>
      </c>
      <c r="F28" s="40">
        <f t="shared" si="11"/>
        <v>4986000</v>
      </c>
      <c r="G28" s="41">
        <f t="shared" si="11"/>
        <v>4986000</v>
      </c>
      <c r="H28" s="40">
        <f t="shared" si="11"/>
        <v>751000</v>
      </c>
      <c r="I28" s="41">
        <f t="shared" si="11"/>
        <v>0</v>
      </c>
      <c r="J28" s="40">
        <f t="shared" si="11"/>
        <v>3081000</v>
      </c>
      <c r="K28" s="41">
        <f t="shared" si="11"/>
        <v>0</v>
      </c>
      <c r="L28" s="40">
        <f t="shared" si="11"/>
        <v>179000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4011000</v>
      </c>
      <c r="Q28" s="41">
        <f t="shared" si="11"/>
        <v>0</v>
      </c>
      <c r="R28" s="20">
        <f t="shared" si="7"/>
        <v>-94.190197987666352</v>
      </c>
      <c r="S28" s="21">
        <f t="shared" si="8"/>
        <v>0</v>
      </c>
      <c r="T28" s="20">
        <f t="shared" si="9"/>
        <v>80.445246690734052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254000</v>
      </c>
      <c r="I31" s="44"/>
      <c r="J31" s="43">
        <v>2351000</v>
      </c>
      <c r="K31" s="44"/>
      <c r="L31" s="43">
        <v>179000</v>
      </c>
      <c r="M31" s="44"/>
      <c r="N31" s="43"/>
      <c r="O31" s="44"/>
      <c r="P31" s="43">
        <f t="shared" si="5"/>
        <v>2784000</v>
      </c>
      <c r="Q31" s="44">
        <f t="shared" si="6"/>
        <v>0</v>
      </c>
      <c r="R31" s="24">
        <f t="shared" si="7"/>
        <v>-92.386218630370053</v>
      </c>
      <c r="S31" s="25">
        <f t="shared" si="8"/>
        <v>0</v>
      </c>
      <c r="T31" s="24">
        <f t="shared" si="9"/>
        <v>92.800000000000011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1986000</v>
      </c>
      <c r="C33" s="42"/>
      <c r="D33" s="42"/>
      <c r="E33" s="42">
        <f t="shared" si="4"/>
        <v>1986000</v>
      </c>
      <c r="F33" s="43">
        <v>1986000</v>
      </c>
      <c r="G33" s="44">
        <v>1986000</v>
      </c>
      <c r="H33" s="43">
        <v>497000</v>
      </c>
      <c r="I33" s="44"/>
      <c r="J33" s="43">
        <v>730000</v>
      </c>
      <c r="K33" s="44"/>
      <c r="L33" s="43"/>
      <c r="M33" s="44"/>
      <c r="N33" s="43"/>
      <c r="O33" s="44"/>
      <c r="P33" s="43">
        <f t="shared" si="5"/>
        <v>1227000</v>
      </c>
      <c r="Q33" s="44">
        <f t="shared" si="6"/>
        <v>0</v>
      </c>
      <c r="R33" s="24">
        <f t="shared" si="7"/>
        <v>-100</v>
      </c>
      <c r="S33" s="25">
        <f t="shared" si="8"/>
        <v>0</v>
      </c>
      <c r="T33" s="24">
        <f t="shared" si="9"/>
        <v>61.782477341389729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1524000</v>
      </c>
      <c r="C43" s="45">
        <f t="shared" si="20"/>
        <v>0</v>
      </c>
      <c r="D43" s="45">
        <f t="shared" si="20"/>
        <v>0</v>
      </c>
      <c r="E43" s="45">
        <f t="shared" si="20"/>
        <v>1524000</v>
      </c>
      <c r="F43" s="46">
        <f t="shared" si="20"/>
        <v>1386000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1524000</v>
      </c>
      <c r="C44" s="39">
        <f t="shared" si="22"/>
        <v>0</v>
      </c>
      <c r="D44" s="39">
        <f t="shared" si="22"/>
        <v>0</v>
      </c>
      <c r="E44" s="39">
        <f t="shared" si="22"/>
        <v>1524000</v>
      </c>
      <c r="F44" s="40">
        <f t="shared" si="22"/>
        <v>1386000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1524000</v>
      </c>
      <c r="C46" s="42"/>
      <c r="D46" s="42"/>
      <c r="E46" s="42">
        <f t="shared" si="13"/>
        <v>1524000</v>
      </c>
      <c r="F46" s="43">
        <v>1386000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41752000</v>
      </c>
      <c r="C61" s="39">
        <f t="shared" si="26"/>
        <v>15000000</v>
      </c>
      <c r="D61" s="39">
        <f t="shared" si="26"/>
        <v>0</v>
      </c>
      <c r="E61" s="39">
        <f t="shared" si="26"/>
        <v>56752000</v>
      </c>
      <c r="F61" s="40">
        <f t="shared" si="26"/>
        <v>56614000</v>
      </c>
      <c r="G61" s="41">
        <f t="shared" si="26"/>
        <v>55228000</v>
      </c>
      <c r="H61" s="40">
        <f t="shared" si="26"/>
        <v>18887000</v>
      </c>
      <c r="I61" s="41">
        <f t="shared" si="26"/>
        <v>0</v>
      </c>
      <c r="J61" s="40">
        <f t="shared" si="26"/>
        <v>9686000</v>
      </c>
      <c r="K61" s="41">
        <f t="shared" si="26"/>
        <v>0</v>
      </c>
      <c r="L61" s="40">
        <f t="shared" si="26"/>
        <v>6539000</v>
      </c>
      <c r="M61" s="41">
        <f t="shared" si="26"/>
        <v>-30735697</v>
      </c>
      <c r="N61" s="40">
        <f t="shared" si="26"/>
        <v>0</v>
      </c>
      <c r="O61" s="41">
        <f t="shared" si="26"/>
        <v>0</v>
      </c>
      <c r="P61" s="40">
        <f t="shared" si="26"/>
        <v>35112000</v>
      </c>
      <c r="Q61" s="41">
        <f t="shared" si="26"/>
        <v>-30735697</v>
      </c>
      <c r="R61" s="20">
        <f t="shared" si="16"/>
        <v>-32.490192029733642</v>
      </c>
      <c r="S61" s="21">
        <f t="shared" si="17"/>
        <v>0</v>
      </c>
      <c r="T61" s="20">
        <f t="shared" si="18"/>
        <v>61.869185226952354</v>
      </c>
      <c r="U61" s="22">
        <f t="shared" si="19"/>
        <v>-54.157909853397236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41752000</v>
      </c>
      <c r="C65" s="48">
        <f t="shared" si="30"/>
        <v>15000000</v>
      </c>
      <c r="D65" s="48">
        <f t="shared" si="30"/>
        <v>0</v>
      </c>
      <c r="E65" s="48">
        <f t="shared" si="30"/>
        <v>56752000</v>
      </c>
      <c r="F65" s="49">
        <f t="shared" si="30"/>
        <v>56614000</v>
      </c>
      <c r="G65" s="50">
        <f t="shared" si="30"/>
        <v>55228000</v>
      </c>
      <c r="H65" s="49">
        <f t="shared" si="30"/>
        <v>18887000</v>
      </c>
      <c r="I65" s="50">
        <f t="shared" si="30"/>
        <v>0</v>
      </c>
      <c r="J65" s="49">
        <f t="shared" si="30"/>
        <v>9686000</v>
      </c>
      <c r="K65" s="50">
        <f t="shared" si="30"/>
        <v>0</v>
      </c>
      <c r="L65" s="49">
        <f t="shared" si="30"/>
        <v>6539000</v>
      </c>
      <c r="M65" s="51">
        <f t="shared" si="30"/>
        <v>-30735697</v>
      </c>
      <c r="N65" s="49">
        <f t="shared" si="30"/>
        <v>0</v>
      </c>
      <c r="O65" s="50">
        <f t="shared" si="30"/>
        <v>0</v>
      </c>
      <c r="P65" s="49">
        <f t="shared" si="30"/>
        <v>35112000</v>
      </c>
      <c r="Q65" s="50">
        <f t="shared" si="30"/>
        <v>-30735697</v>
      </c>
      <c r="R65" s="34">
        <f t="shared" si="16"/>
        <v>-32.490192029733642</v>
      </c>
      <c r="S65" s="35">
        <f t="shared" si="17"/>
        <v>0</v>
      </c>
      <c r="T65" s="34">
        <f t="shared" si="18"/>
        <v>61.869185226952354</v>
      </c>
      <c r="U65" s="35">
        <f t="shared" si="19"/>
        <v>-54.157909853397236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162034000</v>
      </c>
      <c r="C8" s="36">
        <f t="shared" si="0"/>
        <v>19509000</v>
      </c>
      <c r="D8" s="36">
        <f t="shared" si="0"/>
        <v>0</v>
      </c>
      <c r="E8" s="36">
        <f t="shared" si="0"/>
        <v>181543000</v>
      </c>
      <c r="F8" s="37">
        <f t="shared" si="0"/>
        <v>180001000</v>
      </c>
      <c r="G8" s="38">
        <f t="shared" si="0"/>
        <v>177901000</v>
      </c>
      <c r="H8" s="37">
        <f t="shared" si="0"/>
        <v>64031000</v>
      </c>
      <c r="I8" s="38">
        <f t="shared" si="0"/>
        <v>66085410</v>
      </c>
      <c r="J8" s="37">
        <f t="shared" si="0"/>
        <v>58844000</v>
      </c>
      <c r="K8" s="38">
        <f t="shared" si="0"/>
        <v>56967299</v>
      </c>
      <c r="L8" s="37">
        <f t="shared" si="0"/>
        <v>29119000</v>
      </c>
      <c r="M8" s="38">
        <f t="shared" si="0"/>
        <v>26842786</v>
      </c>
      <c r="N8" s="37">
        <f t="shared" si="0"/>
        <v>0</v>
      </c>
      <c r="O8" s="38">
        <f t="shared" si="0"/>
        <v>0</v>
      </c>
      <c r="P8" s="37">
        <f t="shared" si="0"/>
        <v>151994000</v>
      </c>
      <c r="Q8" s="38">
        <f t="shared" si="0"/>
        <v>149895495</v>
      </c>
      <c r="R8" s="16">
        <f>IF(($J8       =0),0,((($L8       -$J8       )/$J8       )*100))</f>
        <v>-50.514920807558973</v>
      </c>
      <c r="S8" s="17">
        <f>IF(($K8       =0),0,((($M8       -$K8       )/$K8       )*100))</f>
        <v>-52.880360362530091</v>
      </c>
      <c r="T8" s="16">
        <f>IF(($E8       =0),0,(($P8       /$E8       )*100))</f>
        <v>83.723415389191544</v>
      </c>
      <c r="U8" s="18">
        <f>IF(($E8       =0),0,(($Q8       /$E8       )*100))</f>
        <v>82.567488143304885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147532000</v>
      </c>
      <c r="C9" s="39">
        <f t="shared" si="2"/>
        <v>19509000</v>
      </c>
      <c r="D9" s="39">
        <f t="shared" si="2"/>
        <v>0</v>
      </c>
      <c r="E9" s="39">
        <f t="shared" si="2"/>
        <v>167041000</v>
      </c>
      <c r="F9" s="40">
        <f t="shared" si="2"/>
        <v>165499000</v>
      </c>
      <c r="G9" s="41">
        <f t="shared" si="2"/>
        <v>163399000</v>
      </c>
      <c r="H9" s="40">
        <f t="shared" si="2"/>
        <v>61815000</v>
      </c>
      <c r="I9" s="41">
        <f t="shared" si="2"/>
        <v>63914114</v>
      </c>
      <c r="J9" s="40">
        <f t="shared" si="2"/>
        <v>53393000</v>
      </c>
      <c r="K9" s="41">
        <f t="shared" si="2"/>
        <v>50386350</v>
      </c>
      <c r="L9" s="40">
        <f t="shared" si="2"/>
        <v>26109000</v>
      </c>
      <c r="M9" s="41">
        <f t="shared" si="2"/>
        <v>24117816</v>
      </c>
      <c r="N9" s="40">
        <f t="shared" si="2"/>
        <v>0</v>
      </c>
      <c r="O9" s="41">
        <f t="shared" si="2"/>
        <v>0</v>
      </c>
      <c r="P9" s="40">
        <f t="shared" si="2"/>
        <v>141317000</v>
      </c>
      <c r="Q9" s="41">
        <f t="shared" si="2"/>
        <v>138418280</v>
      </c>
      <c r="R9" s="20">
        <f>IF(($J9       =0),0,((($L9       -$J9       )/$J9       )*100))</f>
        <v>-51.100331504129755</v>
      </c>
      <c r="S9" s="21">
        <f>IF(($K9       =0),0,((($M9       -$K9       )/$K9       )*100))</f>
        <v>-52.134226829290078</v>
      </c>
      <c r="T9" s="20">
        <f>IF(($E9       =0),0,(($P9       /$E9       )*100))</f>
        <v>84.600187977801852</v>
      </c>
      <c r="U9" s="22">
        <f>IF(($E9       =0),0,(($Q9       /$E9       )*100))</f>
        <v>82.864853538951508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138751000</v>
      </c>
      <c r="C10" s="42"/>
      <c r="D10" s="42"/>
      <c r="E10" s="42">
        <f t="shared" ref="E10:E41" si="4">$B10      +$C10      +$D10</f>
        <v>138751000</v>
      </c>
      <c r="F10" s="43">
        <v>138751000</v>
      </c>
      <c r="G10" s="44">
        <v>138751000</v>
      </c>
      <c r="H10" s="43">
        <v>61815000</v>
      </c>
      <c r="I10" s="44">
        <v>61814114</v>
      </c>
      <c r="J10" s="43">
        <v>50387000</v>
      </c>
      <c r="K10" s="44">
        <v>50386350</v>
      </c>
      <c r="L10" s="43">
        <v>24119000</v>
      </c>
      <c r="M10" s="44">
        <v>24117816</v>
      </c>
      <c r="N10" s="43"/>
      <c r="O10" s="44"/>
      <c r="P10" s="43">
        <f t="shared" ref="P10:P41" si="5">$H10      +$J10      +$L10      +$N10</f>
        <v>136321000</v>
      </c>
      <c r="Q10" s="44">
        <f t="shared" ref="Q10:Q41" si="6">$I10      +$K10      +$M10      +$O10</f>
        <v>136318280</v>
      </c>
      <c r="R10" s="24">
        <f t="shared" ref="R10:R41" si="7">IF(($J10      =0),0,((($L10      -$J10      )/$J10      )*100))</f>
        <v>-52.132494492627067</v>
      </c>
      <c r="S10" s="25">
        <f t="shared" ref="S10:S41" si="8">IF(($K10      =0),0,((($M10      -$K10      )/$K10      )*100))</f>
        <v>-52.134226829290078</v>
      </c>
      <c r="T10" s="24">
        <f t="shared" ref="T10:T41" si="9">IF(($E10      =0),0,(($P10      /$E10      )*100))</f>
        <v>98.24866127090975</v>
      </c>
      <c r="U10" s="26">
        <f t="shared" ref="U10:U41" si="10">IF(($E10      =0),0,(($Q10      /$E10      )*100))</f>
        <v>98.246700924678024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6681000</v>
      </c>
      <c r="C13" s="42"/>
      <c r="D13" s="42"/>
      <c r="E13" s="42">
        <f t="shared" si="4"/>
        <v>6681000</v>
      </c>
      <c r="F13" s="43">
        <v>5139000</v>
      </c>
      <c r="G13" s="44">
        <v>5139000</v>
      </c>
      <c r="H13" s="43"/>
      <c r="I13" s="44"/>
      <c r="J13" s="43">
        <v>3006000</v>
      </c>
      <c r="K13" s="44"/>
      <c r="L13" s="43">
        <v>1990000</v>
      </c>
      <c r="M13" s="44"/>
      <c r="N13" s="43"/>
      <c r="O13" s="44"/>
      <c r="P13" s="43">
        <f t="shared" si="5"/>
        <v>4996000</v>
      </c>
      <c r="Q13" s="44">
        <f t="shared" si="6"/>
        <v>0</v>
      </c>
      <c r="R13" s="24">
        <f t="shared" si="7"/>
        <v>-33.799068529607453</v>
      </c>
      <c r="S13" s="25">
        <f t="shared" si="8"/>
        <v>0</v>
      </c>
      <c r="T13" s="24">
        <f t="shared" si="9"/>
        <v>74.77922466696603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2100000</v>
      </c>
      <c r="C14" s="42"/>
      <c r="D14" s="42"/>
      <c r="E14" s="42">
        <f t="shared" si="4"/>
        <v>2100000</v>
      </c>
      <c r="F14" s="43">
        <v>2100000</v>
      </c>
      <c r="G14" s="44"/>
      <c r="H14" s="43"/>
      <c r="I14" s="44">
        <v>2100000</v>
      </c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2100000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100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19509000</v>
      </c>
      <c r="D20" s="42"/>
      <c r="E20" s="42">
        <f t="shared" si="4"/>
        <v>19509000</v>
      </c>
      <c r="F20" s="43">
        <v>19509000</v>
      </c>
      <c r="G20" s="44">
        <v>19509000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14502000</v>
      </c>
      <c r="C28" s="39">
        <f t="shared" si="11"/>
        <v>0</v>
      </c>
      <c r="D28" s="39">
        <f t="shared" si="11"/>
        <v>0</v>
      </c>
      <c r="E28" s="39">
        <f t="shared" si="11"/>
        <v>14502000</v>
      </c>
      <c r="F28" s="40">
        <f t="shared" si="11"/>
        <v>14502000</v>
      </c>
      <c r="G28" s="41">
        <f t="shared" si="11"/>
        <v>14502000</v>
      </c>
      <c r="H28" s="40">
        <f t="shared" si="11"/>
        <v>2216000</v>
      </c>
      <c r="I28" s="41">
        <f t="shared" si="11"/>
        <v>2171296</v>
      </c>
      <c r="J28" s="40">
        <f t="shared" si="11"/>
        <v>5451000</v>
      </c>
      <c r="K28" s="41">
        <f t="shared" si="11"/>
        <v>6580949</v>
      </c>
      <c r="L28" s="40">
        <f t="shared" si="11"/>
        <v>3010000</v>
      </c>
      <c r="M28" s="41">
        <f t="shared" si="11"/>
        <v>2724970</v>
      </c>
      <c r="N28" s="40">
        <f t="shared" si="11"/>
        <v>0</v>
      </c>
      <c r="O28" s="41">
        <f t="shared" si="11"/>
        <v>0</v>
      </c>
      <c r="P28" s="40">
        <f t="shared" si="11"/>
        <v>10677000</v>
      </c>
      <c r="Q28" s="41">
        <f t="shared" si="11"/>
        <v>11477215</v>
      </c>
      <c r="R28" s="20">
        <f t="shared" si="7"/>
        <v>-44.780774169877084</v>
      </c>
      <c r="S28" s="21">
        <f t="shared" si="8"/>
        <v>-58.593053980512536</v>
      </c>
      <c r="T28" s="20">
        <f t="shared" si="9"/>
        <v>73.624327678940844</v>
      </c>
      <c r="U28" s="22">
        <f t="shared" si="10"/>
        <v>79.142290718521579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174000</v>
      </c>
      <c r="I31" s="44">
        <v>127500</v>
      </c>
      <c r="J31" s="43">
        <v>1277000</v>
      </c>
      <c r="K31" s="44">
        <v>1275500</v>
      </c>
      <c r="L31" s="43">
        <v>415000</v>
      </c>
      <c r="M31" s="44">
        <v>127500</v>
      </c>
      <c r="N31" s="43"/>
      <c r="O31" s="44"/>
      <c r="P31" s="43">
        <f t="shared" si="5"/>
        <v>1866000</v>
      </c>
      <c r="Q31" s="44">
        <f t="shared" si="6"/>
        <v>1530500</v>
      </c>
      <c r="R31" s="24">
        <f t="shared" si="7"/>
        <v>-67.501957713390766</v>
      </c>
      <c r="S31" s="25">
        <f t="shared" si="8"/>
        <v>-90.003920031360252</v>
      </c>
      <c r="T31" s="24">
        <f t="shared" si="9"/>
        <v>98.210526315789465</v>
      </c>
      <c r="U31" s="26">
        <f t="shared" si="10"/>
        <v>80.55263157894737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3802000</v>
      </c>
      <c r="C33" s="42"/>
      <c r="D33" s="42"/>
      <c r="E33" s="42">
        <f t="shared" si="4"/>
        <v>3802000</v>
      </c>
      <c r="F33" s="43">
        <v>3802000</v>
      </c>
      <c r="G33" s="44">
        <v>3802000</v>
      </c>
      <c r="H33" s="43">
        <v>951000</v>
      </c>
      <c r="I33" s="44">
        <v>951000</v>
      </c>
      <c r="J33" s="43">
        <v>1711000</v>
      </c>
      <c r="K33" s="44">
        <v>1711000</v>
      </c>
      <c r="L33" s="43">
        <v>1140000</v>
      </c>
      <c r="M33" s="44">
        <v>1140000</v>
      </c>
      <c r="N33" s="43"/>
      <c r="O33" s="44"/>
      <c r="P33" s="43">
        <f t="shared" si="5"/>
        <v>3802000</v>
      </c>
      <c r="Q33" s="44">
        <f t="shared" si="6"/>
        <v>3802000</v>
      </c>
      <c r="R33" s="24">
        <f t="shared" si="7"/>
        <v>-33.372296902396258</v>
      </c>
      <c r="S33" s="25">
        <f t="shared" si="8"/>
        <v>-33.372296902396258</v>
      </c>
      <c r="T33" s="24">
        <f t="shared" si="9"/>
        <v>100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>
        <v>4800000</v>
      </c>
      <c r="C34" s="42"/>
      <c r="D34" s="42"/>
      <c r="E34" s="42">
        <f t="shared" si="4"/>
        <v>4800000</v>
      </c>
      <c r="F34" s="43">
        <v>4800000</v>
      </c>
      <c r="G34" s="44">
        <v>4800000</v>
      </c>
      <c r="H34" s="43">
        <v>1091000</v>
      </c>
      <c r="I34" s="44">
        <v>1092796</v>
      </c>
      <c r="J34" s="43">
        <v>901000</v>
      </c>
      <c r="K34" s="44">
        <v>901570</v>
      </c>
      <c r="L34" s="43">
        <v>736000</v>
      </c>
      <c r="M34" s="44">
        <v>738731</v>
      </c>
      <c r="N34" s="43"/>
      <c r="O34" s="44"/>
      <c r="P34" s="43">
        <f t="shared" si="5"/>
        <v>2728000</v>
      </c>
      <c r="Q34" s="44">
        <f t="shared" si="6"/>
        <v>2733097</v>
      </c>
      <c r="R34" s="24">
        <f t="shared" si="7"/>
        <v>-18.312985571587127</v>
      </c>
      <c r="S34" s="25">
        <f t="shared" si="8"/>
        <v>-18.061714564592876</v>
      </c>
      <c r="T34" s="24">
        <f t="shared" si="9"/>
        <v>56.833333333333336</v>
      </c>
      <c r="U34" s="26">
        <f t="shared" si="10"/>
        <v>56.939520833333333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1562000</v>
      </c>
      <c r="K36" s="44">
        <v>2692879</v>
      </c>
      <c r="L36" s="43">
        <v>719000</v>
      </c>
      <c r="M36" s="44">
        <v>718739</v>
      </c>
      <c r="N36" s="43"/>
      <c r="O36" s="44"/>
      <c r="P36" s="43">
        <f t="shared" si="5"/>
        <v>2281000</v>
      </c>
      <c r="Q36" s="44">
        <f t="shared" si="6"/>
        <v>3411618</v>
      </c>
      <c r="R36" s="24">
        <f t="shared" si="7"/>
        <v>-53.969270166453263</v>
      </c>
      <c r="S36" s="25">
        <f t="shared" si="8"/>
        <v>-73.309643693608223</v>
      </c>
      <c r="T36" s="24">
        <f t="shared" si="9"/>
        <v>57.025000000000006</v>
      </c>
      <c r="U36" s="26">
        <f t="shared" si="10"/>
        <v>85.290449999999993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58514000</v>
      </c>
      <c r="C43" s="45">
        <f t="shared" si="20"/>
        <v>0</v>
      </c>
      <c r="D43" s="45">
        <f t="shared" si="20"/>
        <v>0</v>
      </c>
      <c r="E43" s="45">
        <f t="shared" si="20"/>
        <v>58514000</v>
      </c>
      <c r="F43" s="46">
        <f t="shared" si="20"/>
        <v>53247000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58514000</v>
      </c>
      <c r="C44" s="39">
        <f t="shared" si="22"/>
        <v>0</v>
      </c>
      <c r="D44" s="39">
        <f t="shared" si="22"/>
        <v>0</v>
      </c>
      <c r="E44" s="39">
        <f t="shared" si="22"/>
        <v>58514000</v>
      </c>
      <c r="F44" s="40">
        <f t="shared" si="22"/>
        <v>53247000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58014000</v>
      </c>
      <c r="C46" s="42"/>
      <c r="D46" s="42"/>
      <c r="E46" s="42">
        <f t="shared" si="13"/>
        <v>58014000</v>
      </c>
      <c r="F46" s="43">
        <v>52747000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500000</v>
      </c>
      <c r="C47" s="42"/>
      <c r="D47" s="42"/>
      <c r="E47" s="42">
        <f t="shared" si="13"/>
        <v>500000</v>
      </c>
      <c r="F47" s="43">
        <v>500000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220548000</v>
      </c>
      <c r="C61" s="39">
        <f t="shared" si="26"/>
        <v>19509000</v>
      </c>
      <c r="D61" s="39">
        <f t="shared" si="26"/>
        <v>0</v>
      </c>
      <c r="E61" s="39">
        <f t="shared" si="26"/>
        <v>240057000</v>
      </c>
      <c r="F61" s="40">
        <f t="shared" si="26"/>
        <v>233248000</v>
      </c>
      <c r="G61" s="41">
        <f t="shared" si="26"/>
        <v>177901000</v>
      </c>
      <c r="H61" s="40">
        <f t="shared" si="26"/>
        <v>64031000</v>
      </c>
      <c r="I61" s="41">
        <f t="shared" si="26"/>
        <v>66085410</v>
      </c>
      <c r="J61" s="40">
        <f t="shared" si="26"/>
        <v>58844000</v>
      </c>
      <c r="K61" s="41">
        <f t="shared" si="26"/>
        <v>56967299</v>
      </c>
      <c r="L61" s="40">
        <f t="shared" si="26"/>
        <v>29119000</v>
      </c>
      <c r="M61" s="41">
        <f t="shared" si="26"/>
        <v>26842786</v>
      </c>
      <c r="N61" s="40">
        <f t="shared" si="26"/>
        <v>0</v>
      </c>
      <c r="O61" s="41">
        <f t="shared" si="26"/>
        <v>0</v>
      </c>
      <c r="P61" s="40">
        <f t="shared" si="26"/>
        <v>151994000</v>
      </c>
      <c r="Q61" s="41">
        <f t="shared" si="26"/>
        <v>149895495</v>
      </c>
      <c r="R61" s="20">
        <f t="shared" si="16"/>
        <v>-50.514920807558973</v>
      </c>
      <c r="S61" s="21">
        <f t="shared" si="17"/>
        <v>-52.880360362530091</v>
      </c>
      <c r="T61" s="20">
        <f t="shared" si="18"/>
        <v>63.315795831823273</v>
      </c>
      <c r="U61" s="22">
        <f t="shared" si="19"/>
        <v>62.441626363738614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220548000</v>
      </c>
      <c r="C65" s="48">
        <f t="shared" si="30"/>
        <v>19509000</v>
      </c>
      <c r="D65" s="48">
        <f t="shared" si="30"/>
        <v>0</v>
      </c>
      <c r="E65" s="48">
        <f t="shared" si="30"/>
        <v>240057000</v>
      </c>
      <c r="F65" s="49">
        <f t="shared" si="30"/>
        <v>233248000</v>
      </c>
      <c r="G65" s="50">
        <f t="shared" si="30"/>
        <v>177901000</v>
      </c>
      <c r="H65" s="49">
        <f t="shared" si="30"/>
        <v>64031000</v>
      </c>
      <c r="I65" s="50">
        <f t="shared" si="30"/>
        <v>66085410</v>
      </c>
      <c r="J65" s="49">
        <f t="shared" si="30"/>
        <v>58844000</v>
      </c>
      <c r="K65" s="50">
        <f t="shared" si="30"/>
        <v>56967299</v>
      </c>
      <c r="L65" s="49">
        <f t="shared" si="30"/>
        <v>29119000</v>
      </c>
      <c r="M65" s="51">
        <f t="shared" si="30"/>
        <v>26842786</v>
      </c>
      <c r="N65" s="49">
        <f t="shared" si="30"/>
        <v>0</v>
      </c>
      <c r="O65" s="50">
        <f t="shared" si="30"/>
        <v>0</v>
      </c>
      <c r="P65" s="49">
        <f t="shared" si="30"/>
        <v>151994000</v>
      </c>
      <c r="Q65" s="50">
        <f t="shared" si="30"/>
        <v>149895495</v>
      </c>
      <c r="R65" s="34">
        <f t="shared" si="16"/>
        <v>-50.514920807558973</v>
      </c>
      <c r="S65" s="35">
        <f t="shared" si="17"/>
        <v>-52.880360362530091</v>
      </c>
      <c r="T65" s="34">
        <f t="shared" si="18"/>
        <v>63.315795831823273</v>
      </c>
      <c r="U65" s="35">
        <f t="shared" si="19"/>
        <v>62.441626363738614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137917000</v>
      </c>
      <c r="C8" s="36">
        <f t="shared" si="0"/>
        <v>24500000</v>
      </c>
      <c r="D8" s="36">
        <f t="shared" si="0"/>
        <v>0</v>
      </c>
      <c r="E8" s="36">
        <f t="shared" si="0"/>
        <v>162417000</v>
      </c>
      <c r="F8" s="37">
        <f t="shared" si="0"/>
        <v>162417000</v>
      </c>
      <c r="G8" s="38">
        <f t="shared" si="0"/>
        <v>162417000</v>
      </c>
      <c r="H8" s="37">
        <f t="shared" si="0"/>
        <v>33839000</v>
      </c>
      <c r="I8" s="38">
        <f t="shared" si="0"/>
        <v>32396433</v>
      </c>
      <c r="J8" s="37">
        <f t="shared" si="0"/>
        <v>41126000</v>
      </c>
      <c r="K8" s="38">
        <f t="shared" si="0"/>
        <v>34516284</v>
      </c>
      <c r="L8" s="37">
        <f t="shared" si="0"/>
        <v>26813000</v>
      </c>
      <c r="M8" s="38">
        <f t="shared" si="0"/>
        <v>26113981</v>
      </c>
      <c r="N8" s="37">
        <f t="shared" si="0"/>
        <v>0</v>
      </c>
      <c r="O8" s="38">
        <f t="shared" si="0"/>
        <v>0</v>
      </c>
      <c r="P8" s="37">
        <f t="shared" si="0"/>
        <v>101778000</v>
      </c>
      <c r="Q8" s="38">
        <f t="shared" si="0"/>
        <v>93026698</v>
      </c>
      <c r="R8" s="16">
        <f>IF(($J8       =0),0,((($L8       -$J8       )/$J8       )*100))</f>
        <v>-34.802801147692456</v>
      </c>
      <c r="S8" s="17">
        <f>IF(($K8       =0),0,((($M8       -$K8       )/$K8       )*100))</f>
        <v>-24.343011547824787</v>
      </c>
      <c r="T8" s="16">
        <f>IF(($E8       =0),0,(($P8       /$E8       )*100))</f>
        <v>62.664622545669481</v>
      </c>
      <c r="U8" s="18">
        <f>IF(($E8       =0),0,(($Q8       /$E8       )*100))</f>
        <v>57.276453819489333</v>
      </c>
      <c r="V8" s="37">
        <f t="shared" ref="V8:W8" si="1">+V9+V28</f>
        <v>4545000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132594000</v>
      </c>
      <c r="C9" s="39">
        <f t="shared" si="2"/>
        <v>24500000</v>
      </c>
      <c r="D9" s="39">
        <f t="shared" si="2"/>
        <v>0</v>
      </c>
      <c r="E9" s="39">
        <f t="shared" si="2"/>
        <v>157094000</v>
      </c>
      <c r="F9" s="40">
        <f t="shared" si="2"/>
        <v>157094000</v>
      </c>
      <c r="G9" s="41">
        <f t="shared" si="2"/>
        <v>157094000</v>
      </c>
      <c r="H9" s="40">
        <f t="shared" si="2"/>
        <v>32457000</v>
      </c>
      <c r="I9" s="41">
        <f t="shared" si="2"/>
        <v>31057573</v>
      </c>
      <c r="J9" s="40">
        <f t="shared" si="2"/>
        <v>39764000</v>
      </c>
      <c r="K9" s="41">
        <f t="shared" si="2"/>
        <v>33430696</v>
      </c>
      <c r="L9" s="40">
        <f t="shared" si="2"/>
        <v>25146000</v>
      </c>
      <c r="M9" s="41">
        <f t="shared" si="2"/>
        <v>24170440</v>
      </c>
      <c r="N9" s="40">
        <f t="shared" si="2"/>
        <v>0</v>
      </c>
      <c r="O9" s="41">
        <f t="shared" si="2"/>
        <v>0</v>
      </c>
      <c r="P9" s="40">
        <f t="shared" si="2"/>
        <v>97367000</v>
      </c>
      <c r="Q9" s="41">
        <f t="shared" si="2"/>
        <v>88658709</v>
      </c>
      <c r="R9" s="20">
        <f>IF(($J9       =0),0,((($L9       -$J9       )/$J9       )*100))</f>
        <v>-36.761895181571269</v>
      </c>
      <c r="S9" s="21">
        <f>IF(($K9       =0),0,((($M9       -$K9       )/$K9       )*100))</f>
        <v>-27.699860032827317</v>
      </c>
      <c r="T9" s="20">
        <f>IF(($E9       =0),0,(($P9       /$E9       )*100))</f>
        <v>61.980088354743025</v>
      </c>
      <c r="U9" s="22">
        <f>IF(($E9       =0),0,(($Q9       /$E9       )*100))</f>
        <v>56.436725145454311</v>
      </c>
      <c r="V9" s="40">
        <f t="shared" ref="V9:W9" si="3">SUM(V10:V27)</f>
        <v>4545000</v>
      </c>
      <c r="W9" s="41">
        <f t="shared" si="3"/>
        <v>0</v>
      </c>
    </row>
    <row r="10" spans="1:23" ht="13" x14ac:dyDescent="0.3">
      <c r="A10" s="23" t="s">
        <v>36</v>
      </c>
      <c r="B10" s="42">
        <v>111407000</v>
      </c>
      <c r="C10" s="42"/>
      <c r="D10" s="42"/>
      <c r="E10" s="42">
        <f t="shared" ref="E10:E41" si="4">$B10      +$C10      +$D10</f>
        <v>111407000</v>
      </c>
      <c r="F10" s="43">
        <v>111407000</v>
      </c>
      <c r="G10" s="44">
        <v>111407000</v>
      </c>
      <c r="H10" s="43">
        <v>28907000</v>
      </c>
      <c r="I10" s="44">
        <v>26657237</v>
      </c>
      <c r="J10" s="43">
        <v>31082000</v>
      </c>
      <c r="K10" s="44">
        <v>33106577</v>
      </c>
      <c r="L10" s="43">
        <v>23095000</v>
      </c>
      <c r="M10" s="44">
        <v>16768033</v>
      </c>
      <c r="N10" s="43"/>
      <c r="O10" s="44"/>
      <c r="P10" s="43">
        <f t="shared" ref="P10:P41" si="5">$H10      +$J10      +$L10      +$N10</f>
        <v>83084000</v>
      </c>
      <c r="Q10" s="44">
        <f t="shared" ref="Q10:Q41" si="6">$I10      +$K10      +$M10      +$O10</f>
        <v>76531847</v>
      </c>
      <c r="R10" s="24">
        <f t="shared" ref="R10:R41" si="7">IF(($J10      =0),0,((($L10      -$J10      )/$J10      )*100))</f>
        <v>-25.696544623898077</v>
      </c>
      <c r="S10" s="25">
        <f t="shared" ref="S10:S41" si="8">IF(($K10      =0),0,((($M10      -$K10      )/$K10      )*100))</f>
        <v>-49.351353962084332</v>
      </c>
      <c r="T10" s="24">
        <f t="shared" ref="T10:T41" si="9">IF(($E10      =0),0,(($P10      /$E10      )*100))</f>
        <v>74.577001445151552</v>
      </c>
      <c r="U10" s="26">
        <f t="shared" ref="U10:U41" si="10">IF(($E10      =0),0,(($Q10      /$E10      )*100))</f>
        <v>68.695725582773065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15181000</v>
      </c>
      <c r="C13" s="42"/>
      <c r="D13" s="42"/>
      <c r="E13" s="42">
        <f t="shared" si="4"/>
        <v>15181000</v>
      </c>
      <c r="F13" s="43">
        <v>15181000</v>
      </c>
      <c r="G13" s="44">
        <v>15181000</v>
      </c>
      <c r="H13" s="43">
        <v>3550000</v>
      </c>
      <c r="I13" s="44">
        <v>4400336</v>
      </c>
      <c r="J13" s="43">
        <v>6095000</v>
      </c>
      <c r="K13" s="44">
        <v>324119</v>
      </c>
      <c r="L13" s="43">
        <v>709000</v>
      </c>
      <c r="M13" s="44">
        <v>7402407</v>
      </c>
      <c r="N13" s="43"/>
      <c r="O13" s="44"/>
      <c r="P13" s="43">
        <f t="shared" si="5"/>
        <v>10354000</v>
      </c>
      <c r="Q13" s="44">
        <f t="shared" si="6"/>
        <v>12126862</v>
      </c>
      <c r="R13" s="24">
        <f t="shared" si="7"/>
        <v>-88.367514356029531</v>
      </c>
      <c r="S13" s="25">
        <f t="shared" si="8"/>
        <v>2183.854695343377</v>
      </c>
      <c r="T13" s="24">
        <f t="shared" si="9"/>
        <v>68.203675647190565</v>
      </c>
      <c r="U13" s="26">
        <f t="shared" si="10"/>
        <v>79.881839141031548</v>
      </c>
      <c r="V13" s="43">
        <v>4545000</v>
      </c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6006000</v>
      </c>
      <c r="C20" s="42">
        <v>24500000</v>
      </c>
      <c r="D20" s="42"/>
      <c r="E20" s="42">
        <f t="shared" si="4"/>
        <v>30506000</v>
      </c>
      <c r="F20" s="43">
        <v>30506000</v>
      </c>
      <c r="G20" s="44">
        <v>30506000</v>
      </c>
      <c r="H20" s="43"/>
      <c r="I20" s="44"/>
      <c r="J20" s="43">
        <v>2587000</v>
      </c>
      <c r="K20" s="44"/>
      <c r="L20" s="43">
        <v>1342000</v>
      </c>
      <c r="M20" s="44"/>
      <c r="N20" s="43"/>
      <c r="O20" s="44"/>
      <c r="P20" s="43">
        <f t="shared" si="5"/>
        <v>3929000</v>
      </c>
      <c r="Q20" s="44">
        <f t="shared" si="6"/>
        <v>0</v>
      </c>
      <c r="R20" s="24">
        <f t="shared" si="7"/>
        <v>-48.125241592578277</v>
      </c>
      <c r="S20" s="25">
        <f t="shared" si="8"/>
        <v>0</v>
      </c>
      <c r="T20" s="24">
        <f t="shared" si="9"/>
        <v>12.879433554054939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5323000</v>
      </c>
      <c r="C28" s="39">
        <f t="shared" si="11"/>
        <v>0</v>
      </c>
      <c r="D28" s="39">
        <f t="shared" si="11"/>
        <v>0</v>
      </c>
      <c r="E28" s="39">
        <f t="shared" si="11"/>
        <v>5323000</v>
      </c>
      <c r="F28" s="40">
        <f t="shared" si="11"/>
        <v>5323000</v>
      </c>
      <c r="G28" s="41">
        <f t="shared" si="11"/>
        <v>5323000</v>
      </c>
      <c r="H28" s="40">
        <f t="shared" si="11"/>
        <v>1382000</v>
      </c>
      <c r="I28" s="41">
        <f t="shared" si="11"/>
        <v>1338860</v>
      </c>
      <c r="J28" s="40">
        <f t="shared" si="11"/>
        <v>1362000</v>
      </c>
      <c r="K28" s="41">
        <f t="shared" si="11"/>
        <v>1085588</v>
      </c>
      <c r="L28" s="40">
        <f t="shared" si="11"/>
        <v>1667000</v>
      </c>
      <c r="M28" s="41">
        <f t="shared" si="11"/>
        <v>1943541</v>
      </c>
      <c r="N28" s="40">
        <f t="shared" si="11"/>
        <v>0</v>
      </c>
      <c r="O28" s="41">
        <f t="shared" si="11"/>
        <v>0</v>
      </c>
      <c r="P28" s="40">
        <f t="shared" si="11"/>
        <v>4411000</v>
      </c>
      <c r="Q28" s="41">
        <f t="shared" si="11"/>
        <v>4367989</v>
      </c>
      <c r="R28" s="20">
        <f t="shared" si="7"/>
        <v>22.393538913362701</v>
      </c>
      <c r="S28" s="21">
        <f t="shared" si="8"/>
        <v>79.03117941613209</v>
      </c>
      <c r="T28" s="20">
        <f t="shared" si="9"/>
        <v>82.866804433590076</v>
      </c>
      <c r="U28" s="22">
        <f t="shared" si="10"/>
        <v>82.058782641367642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551000</v>
      </c>
      <c r="I31" s="44">
        <v>507859</v>
      </c>
      <c r="J31" s="43">
        <v>532000</v>
      </c>
      <c r="K31" s="44">
        <v>531504</v>
      </c>
      <c r="L31" s="43">
        <v>836000</v>
      </c>
      <c r="M31" s="44">
        <v>835624</v>
      </c>
      <c r="N31" s="43"/>
      <c r="O31" s="44"/>
      <c r="P31" s="43">
        <f t="shared" si="5"/>
        <v>1919000</v>
      </c>
      <c r="Q31" s="44">
        <f t="shared" si="6"/>
        <v>1874987</v>
      </c>
      <c r="R31" s="24">
        <f t="shared" si="7"/>
        <v>57.142857142857139</v>
      </c>
      <c r="S31" s="25">
        <f t="shared" si="8"/>
        <v>57.218760347993616</v>
      </c>
      <c r="T31" s="24">
        <f t="shared" si="9"/>
        <v>95.95</v>
      </c>
      <c r="U31" s="26">
        <f t="shared" si="10"/>
        <v>93.749349999999993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3323000</v>
      </c>
      <c r="C33" s="42"/>
      <c r="D33" s="42"/>
      <c r="E33" s="42">
        <f t="shared" si="4"/>
        <v>3323000</v>
      </c>
      <c r="F33" s="43">
        <v>3323000</v>
      </c>
      <c r="G33" s="44">
        <v>3323000</v>
      </c>
      <c r="H33" s="43">
        <v>831000</v>
      </c>
      <c r="I33" s="44">
        <v>831001</v>
      </c>
      <c r="J33" s="43">
        <v>830000</v>
      </c>
      <c r="K33" s="44">
        <v>554084</v>
      </c>
      <c r="L33" s="43">
        <v>831000</v>
      </c>
      <c r="M33" s="44">
        <v>1107917</v>
      </c>
      <c r="N33" s="43"/>
      <c r="O33" s="44"/>
      <c r="P33" s="43">
        <f t="shared" si="5"/>
        <v>2492000</v>
      </c>
      <c r="Q33" s="44">
        <f t="shared" si="6"/>
        <v>2493002</v>
      </c>
      <c r="R33" s="24">
        <f t="shared" si="7"/>
        <v>0.12048192771084339</v>
      </c>
      <c r="S33" s="25">
        <f t="shared" si="8"/>
        <v>99.954700009384851</v>
      </c>
      <c r="T33" s="24">
        <f t="shared" si="9"/>
        <v>74.992476677700864</v>
      </c>
      <c r="U33" s="26">
        <f t="shared" si="10"/>
        <v>75.022630153475774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29331000</v>
      </c>
      <c r="C43" s="45">
        <f t="shared" si="20"/>
        <v>0</v>
      </c>
      <c r="D43" s="45">
        <f t="shared" si="20"/>
        <v>0</v>
      </c>
      <c r="E43" s="45">
        <f t="shared" si="20"/>
        <v>29331000</v>
      </c>
      <c r="F43" s="46">
        <f t="shared" si="20"/>
        <v>26668000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29331000</v>
      </c>
      <c r="C44" s="39">
        <f t="shared" si="22"/>
        <v>0</v>
      </c>
      <c r="D44" s="39">
        <f t="shared" si="22"/>
        <v>0</v>
      </c>
      <c r="E44" s="39">
        <f t="shared" si="22"/>
        <v>29331000</v>
      </c>
      <c r="F44" s="40">
        <f t="shared" si="22"/>
        <v>26668000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29331000</v>
      </c>
      <c r="C46" s="42"/>
      <c r="D46" s="42"/>
      <c r="E46" s="42">
        <f t="shared" si="13"/>
        <v>29331000</v>
      </c>
      <c r="F46" s="43">
        <v>26668000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167248000</v>
      </c>
      <c r="C61" s="39">
        <f t="shared" si="26"/>
        <v>24500000</v>
      </c>
      <c r="D61" s="39">
        <f t="shared" si="26"/>
        <v>0</v>
      </c>
      <c r="E61" s="39">
        <f t="shared" si="26"/>
        <v>191748000</v>
      </c>
      <c r="F61" s="40">
        <f t="shared" si="26"/>
        <v>189085000</v>
      </c>
      <c r="G61" s="41">
        <f t="shared" si="26"/>
        <v>162417000</v>
      </c>
      <c r="H61" s="40">
        <f t="shared" si="26"/>
        <v>33839000</v>
      </c>
      <c r="I61" s="41">
        <f t="shared" si="26"/>
        <v>32396433</v>
      </c>
      <c r="J61" s="40">
        <f t="shared" si="26"/>
        <v>41126000</v>
      </c>
      <c r="K61" s="41">
        <f t="shared" si="26"/>
        <v>34516284</v>
      </c>
      <c r="L61" s="40">
        <f t="shared" si="26"/>
        <v>26813000</v>
      </c>
      <c r="M61" s="41">
        <f t="shared" si="26"/>
        <v>26113981</v>
      </c>
      <c r="N61" s="40">
        <f t="shared" si="26"/>
        <v>0</v>
      </c>
      <c r="O61" s="41">
        <f t="shared" si="26"/>
        <v>0</v>
      </c>
      <c r="P61" s="40">
        <f t="shared" si="26"/>
        <v>101778000</v>
      </c>
      <c r="Q61" s="41">
        <f t="shared" si="26"/>
        <v>93026698</v>
      </c>
      <c r="R61" s="20">
        <f t="shared" si="16"/>
        <v>-34.802801147692456</v>
      </c>
      <c r="S61" s="21">
        <f t="shared" si="17"/>
        <v>-24.343011547824787</v>
      </c>
      <c r="T61" s="20">
        <f t="shared" si="18"/>
        <v>53.079041241629646</v>
      </c>
      <c r="U61" s="22">
        <f t="shared" si="19"/>
        <v>48.515081252477209</v>
      </c>
      <c r="V61" s="40">
        <f t="shared" ref="V61:W61" si="27">+V8+V43</f>
        <v>4545000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167248000</v>
      </c>
      <c r="C65" s="48">
        <f t="shared" si="30"/>
        <v>24500000</v>
      </c>
      <c r="D65" s="48">
        <f t="shared" si="30"/>
        <v>0</v>
      </c>
      <c r="E65" s="48">
        <f t="shared" si="30"/>
        <v>191748000</v>
      </c>
      <c r="F65" s="49">
        <f t="shared" si="30"/>
        <v>189085000</v>
      </c>
      <c r="G65" s="50">
        <f t="shared" si="30"/>
        <v>162417000</v>
      </c>
      <c r="H65" s="49">
        <f t="shared" si="30"/>
        <v>33839000</v>
      </c>
      <c r="I65" s="50">
        <f t="shared" si="30"/>
        <v>32396433</v>
      </c>
      <c r="J65" s="49">
        <f t="shared" si="30"/>
        <v>41126000</v>
      </c>
      <c r="K65" s="50">
        <f t="shared" si="30"/>
        <v>34516284</v>
      </c>
      <c r="L65" s="49">
        <f t="shared" si="30"/>
        <v>26813000</v>
      </c>
      <c r="M65" s="51">
        <f t="shared" si="30"/>
        <v>26113981</v>
      </c>
      <c r="N65" s="49">
        <f t="shared" si="30"/>
        <v>0</v>
      </c>
      <c r="O65" s="50">
        <f t="shared" si="30"/>
        <v>0</v>
      </c>
      <c r="P65" s="49">
        <f t="shared" si="30"/>
        <v>101778000</v>
      </c>
      <c r="Q65" s="50">
        <f t="shared" si="30"/>
        <v>93026698</v>
      </c>
      <c r="R65" s="34">
        <f t="shared" si="16"/>
        <v>-34.802801147692456</v>
      </c>
      <c r="S65" s="35">
        <f t="shared" si="17"/>
        <v>-24.343011547824787</v>
      </c>
      <c r="T65" s="34">
        <f t="shared" si="18"/>
        <v>53.079041241629646</v>
      </c>
      <c r="U65" s="35">
        <f t="shared" si="19"/>
        <v>48.515081252477209</v>
      </c>
      <c r="V65" s="49">
        <f>+V61+V62</f>
        <v>4545000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116169000</v>
      </c>
      <c r="C8" s="36">
        <f t="shared" si="0"/>
        <v>0</v>
      </c>
      <c r="D8" s="36">
        <f t="shared" si="0"/>
        <v>0</v>
      </c>
      <c r="E8" s="36">
        <f t="shared" si="0"/>
        <v>116169000</v>
      </c>
      <c r="F8" s="37">
        <f t="shared" si="0"/>
        <v>116169000</v>
      </c>
      <c r="G8" s="38">
        <f t="shared" si="0"/>
        <v>116169000</v>
      </c>
      <c r="H8" s="37">
        <f t="shared" si="0"/>
        <v>22858000</v>
      </c>
      <c r="I8" s="38">
        <f t="shared" si="0"/>
        <v>15588825</v>
      </c>
      <c r="J8" s="37">
        <f t="shared" si="0"/>
        <v>51723000</v>
      </c>
      <c r="K8" s="38">
        <f t="shared" si="0"/>
        <v>39642440</v>
      </c>
      <c r="L8" s="37">
        <f t="shared" si="0"/>
        <v>18174000</v>
      </c>
      <c r="M8" s="38">
        <f t="shared" si="0"/>
        <v>10394411</v>
      </c>
      <c r="N8" s="37">
        <f t="shared" si="0"/>
        <v>0</v>
      </c>
      <c r="O8" s="38">
        <f t="shared" si="0"/>
        <v>0</v>
      </c>
      <c r="P8" s="37">
        <f t="shared" si="0"/>
        <v>92755000</v>
      </c>
      <c r="Q8" s="38">
        <f t="shared" si="0"/>
        <v>65625676</v>
      </c>
      <c r="R8" s="16">
        <f>IF(($J8       =0),0,((($L8       -$J8       )/$J8       )*100))</f>
        <v>-64.86282698219361</v>
      </c>
      <c r="S8" s="17">
        <f>IF(($K8       =0),0,((($M8       -$K8       )/$K8       )*100))</f>
        <v>-73.779588239270851</v>
      </c>
      <c r="T8" s="16">
        <f>IF(($E8       =0),0,(($P8       /$E8       )*100))</f>
        <v>79.844881164510326</v>
      </c>
      <c r="U8" s="18">
        <f>IF(($E8       =0),0,(($Q8       /$E8       )*100))</f>
        <v>56.491556267162501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111521000</v>
      </c>
      <c r="C9" s="39">
        <f t="shared" si="2"/>
        <v>0</v>
      </c>
      <c r="D9" s="39">
        <f t="shared" si="2"/>
        <v>0</v>
      </c>
      <c r="E9" s="39">
        <f t="shared" si="2"/>
        <v>111521000</v>
      </c>
      <c r="F9" s="40">
        <f t="shared" si="2"/>
        <v>111521000</v>
      </c>
      <c r="G9" s="41">
        <f t="shared" si="2"/>
        <v>111521000</v>
      </c>
      <c r="H9" s="40">
        <f t="shared" si="2"/>
        <v>21966000</v>
      </c>
      <c r="I9" s="41">
        <f t="shared" si="2"/>
        <v>15015904</v>
      </c>
      <c r="J9" s="40">
        <f t="shared" si="2"/>
        <v>50967000</v>
      </c>
      <c r="K9" s="41">
        <f t="shared" si="2"/>
        <v>38720401</v>
      </c>
      <c r="L9" s="40">
        <f t="shared" si="2"/>
        <v>17286000</v>
      </c>
      <c r="M9" s="41">
        <f t="shared" si="2"/>
        <v>10394411</v>
      </c>
      <c r="N9" s="40">
        <f t="shared" si="2"/>
        <v>0</v>
      </c>
      <c r="O9" s="41">
        <f t="shared" si="2"/>
        <v>0</v>
      </c>
      <c r="P9" s="40">
        <f t="shared" si="2"/>
        <v>90219000</v>
      </c>
      <c r="Q9" s="41">
        <f t="shared" si="2"/>
        <v>64130716</v>
      </c>
      <c r="R9" s="20">
        <f>IF(($J9       =0),0,((($L9       -$J9       )/$J9       )*100))</f>
        <v>-66.083936664900818</v>
      </c>
      <c r="S9" s="21">
        <f>IF(($K9       =0),0,((($M9       -$K9       )/$K9       )*100))</f>
        <v>-73.155208284129074</v>
      </c>
      <c r="T9" s="20">
        <f>IF(($E9       =0),0,(($P9       /$E9       )*100))</f>
        <v>80.89866482545888</v>
      </c>
      <c r="U9" s="22">
        <f>IF(($E9       =0),0,(($Q9       /$E9       )*100))</f>
        <v>57.505506586203495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101908000</v>
      </c>
      <c r="C10" s="42"/>
      <c r="D10" s="42"/>
      <c r="E10" s="42">
        <f t="shared" ref="E10:E41" si="4">$B10      +$C10      +$D10</f>
        <v>101908000</v>
      </c>
      <c r="F10" s="43">
        <v>101908000</v>
      </c>
      <c r="G10" s="44">
        <v>101908000</v>
      </c>
      <c r="H10" s="43">
        <v>21966000</v>
      </c>
      <c r="I10" s="44">
        <v>15015904</v>
      </c>
      <c r="J10" s="43">
        <v>45437000</v>
      </c>
      <c r="K10" s="44">
        <v>34939098</v>
      </c>
      <c r="L10" s="43">
        <v>17286000</v>
      </c>
      <c r="M10" s="44">
        <v>10394411</v>
      </c>
      <c r="N10" s="43"/>
      <c r="O10" s="44"/>
      <c r="P10" s="43">
        <f t="shared" ref="P10:P41" si="5">$H10      +$J10      +$L10      +$N10</f>
        <v>84689000</v>
      </c>
      <c r="Q10" s="44">
        <f t="shared" ref="Q10:Q41" si="6">$I10      +$K10      +$M10      +$O10</f>
        <v>60349413</v>
      </c>
      <c r="R10" s="24">
        <f t="shared" ref="R10:R41" si="7">IF(($J10      =0),0,((($L10      -$J10      )/$J10      )*100))</f>
        <v>-61.956115060413318</v>
      </c>
      <c r="S10" s="25">
        <f t="shared" ref="S10:S41" si="8">IF(($K10      =0),0,((($M10      -$K10      )/$K10      )*100))</f>
        <v>-70.249916010997197</v>
      </c>
      <c r="T10" s="24">
        <f t="shared" ref="T10:T41" si="9">IF(($E10      =0),0,(($P10      /$E10      )*100))</f>
        <v>83.103387368999492</v>
      </c>
      <c r="U10" s="26">
        <f t="shared" ref="U10:U41" si="10">IF(($E10      =0),0,(($Q10      /$E10      )*100))</f>
        <v>59.219504847509519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9613000</v>
      </c>
      <c r="C13" s="42"/>
      <c r="D13" s="42"/>
      <c r="E13" s="42">
        <f t="shared" si="4"/>
        <v>9613000</v>
      </c>
      <c r="F13" s="43">
        <v>9613000</v>
      </c>
      <c r="G13" s="44">
        <v>9613000</v>
      </c>
      <c r="H13" s="43"/>
      <c r="I13" s="44"/>
      <c r="J13" s="43">
        <v>5530000</v>
      </c>
      <c r="K13" s="44">
        <v>3781303</v>
      </c>
      <c r="L13" s="43"/>
      <c r="M13" s="44"/>
      <c r="N13" s="43"/>
      <c r="O13" s="44"/>
      <c r="P13" s="43">
        <f t="shared" si="5"/>
        <v>5530000</v>
      </c>
      <c r="Q13" s="44">
        <f t="shared" si="6"/>
        <v>3781303</v>
      </c>
      <c r="R13" s="24">
        <f t="shared" si="7"/>
        <v>-100</v>
      </c>
      <c r="S13" s="25">
        <f t="shared" si="8"/>
        <v>-100</v>
      </c>
      <c r="T13" s="24">
        <f t="shared" si="9"/>
        <v>57.526266514095489</v>
      </c>
      <c r="U13" s="26">
        <f t="shared" si="10"/>
        <v>39.335306355976279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4648000</v>
      </c>
      <c r="C28" s="39">
        <f t="shared" si="11"/>
        <v>0</v>
      </c>
      <c r="D28" s="39">
        <f t="shared" si="11"/>
        <v>0</v>
      </c>
      <c r="E28" s="39">
        <f t="shared" si="11"/>
        <v>4648000</v>
      </c>
      <c r="F28" s="40">
        <f t="shared" si="11"/>
        <v>4648000</v>
      </c>
      <c r="G28" s="41">
        <f t="shared" si="11"/>
        <v>4648000</v>
      </c>
      <c r="H28" s="40">
        <f t="shared" si="11"/>
        <v>892000</v>
      </c>
      <c r="I28" s="41">
        <f t="shared" si="11"/>
        <v>572921</v>
      </c>
      <c r="J28" s="40">
        <f t="shared" si="11"/>
        <v>756000</v>
      </c>
      <c r="K28" s="41">
        <f t="shared" si="11"/>
        <v>922039</v>
      </c>
      <c r="L28" s="40">
        <f t="shared" si="11"/>
        <v>888000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2536000</v>
      </c>
      <c r="Q28" s="41">
        <f t="shared" si="11"/>
        <v>1494960</v>
      </c>
      <c r="R28" s="20">
        <f t="shared" si="7"/>
        <v>17.460317460317459</v>
      </c>
      <c r="S28" s="21">
        <f t="shared" si="8"/>
        <v>-100</v>
      </c>
      <c r="T28" s="20">
        <f t="shared" si="9"/>
        <v>54.561101549053362</v>
      </c>
      <c r="U28" s="22">
        <f t="shared" si="10"/>
        <v>32.163511187607575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2500000</v>
      </c>
      <c r="C31" s="42"/>
      <c r="D31" s="42"/>
      <c r="E31" s="42">
        <f t="shared" si="4"/>
        <v>2500000</v>
      </c>
      <c r="F31" s="43">
        <v>2500000</v>
      </c>
      <c r="G31" s="44">
        <v>2500000</v>
      </c>
      <c r="H31" s="43">
        <v>355000</v>
      </c>
      <c r="I31" s="44"/>
      <c r="J31" s="43">
        <v>174000</v>
      </c>
      <c r="K31" s="44">
        <v>350000</v>
      </c>
      <c r="L31" s="43">
        <v>307000</v>
      </c>
      <c r="M31" s="44"/>
      <c r="N31" s="43"/>
      <c r="O31" s="44"/>
      <c r="P31" s="43">
        <f t="shared" si="5"/>
        <v>836000</v>
      </c>
      <c r="Q31" s="44">
        <f t="shared" si="6"/>
        <v>350000</v>
      </c>
      <c r="R31" s="24">
        <f t="shared" si="7"/>
        <v>76.436781609195407</v>
      </c>
      <c r="S31" s="25">
        <f t="shared" si="8"/>
        <v>-100</v>
      </c>
      <c r="T31" s="24">
        <f t="shared" si="9"/>
        <v>33.44</v>
      </c>
      <c r="U31" s="26">
        <f t="shared" si="10"/>
        <v>14.000000000000002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2148000</v>
      </c>
      <c r="C33" s="42"/>
      <c r="D33" s="42"/>
      <c r="E33" s="42">
        <f t="shared" si="4"/>
        <v>2148000</v>
      </c>
      <c r="F33" s="43">
        <v>2148000</v>
      </c>
      <c r="G33" s="44">
        <v>2148000</v>
      </c>
      <c r="H33" s="43">
        <v>537000</v>
      </c>
      <c r="I33" s="44">
        <v>572921</v>
      </c>
      <c r="J33" s="43">
        <v>582000</v>
      </c>
      <c r="K33" s="44">
        <v>572039</v>
      </c>
      <c r="L33" s="43">
        <v>581000</v>
      </c>
      <c r="M33" s="44"/>
      <c r="N33" s="43"/>
      <c r="O33" s="44"/>
      <c r="P33" s="43">
        <f t="shared" si="5"/>
        <v>1700000</v>
      </c>
      <c r="Q33" s="44">
        <f t="shared" si="6"/>
        <v>1144960</v>
      </c>
      <c r="R33" s="24">
        <f t="shared" si="7"/>
        <v>-0.1718213058419244</v>
      </c>
      <c r="S33" s="25">
        <f t="shared" si="8"/>
        <v>-100</v>
      </c>
      <c r="T33" s="24">
        <f t="shared" si="9"/>
        <v>79.143389199255125</v>
      </c>
      <c r="U33" s="26">
        <f t="shared" si="10"/>
        <v>53.303538175046548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7141000</v>
      </c>
      <c r="C43" s="45">
        <f t="shared" si="20"/>
        <v>0</v>
      </c>
      <c r="D43" s="45">
        <f t="shared" si="20"/>
        <v>0</v>
      </c>
      <c r="E43" s="45">
        <f t="shared" si="20"/>
        <v>7141000</v>
      </c>
      <c r="F43" s="46">
        <f t="shared" si="20"/>
        <v>6584000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7141000</v>
      </c>
      <c r="C44" s="39">
        <f t="shared" si="22"/>
        <v>0</v>
      </c>
      <c r="D44" s="39">
        <f t="shared" si="22"/>
        <v>0</v>
      </c>
      <c r="E44" s="39">
        <f t="shared" si="22"/>
        <v>7141000</v>
      </c>
      <c r="F44" s="40">
        <f t="shared" si="22"/>
        <v>6584000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6141000</v>
      </c>
      <c r="C46" s="42"/>
      <c r="D46" s="42"/>
      <c r="E46" s="42">
        <f t="shared" si="13"/>
        <v>6141000</v>
      </c>
      <c r="F46" s="43">
        <v>5584000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/>
      <c r="D47" s="42"/>
      <c r="E47" s="42">
        <f t="shared" si="13"/>
        <v>1000000</v>
      </c>
      <c r="F47" s="43">
        <v>1000000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123310000</v>
      </c>
      <c r="C61" s="39">
        <f t="shared" si="26"/>
        <v>0</v>
      </c>
      <c r="D61" s="39">
        <f t="shared" si="26"/>
        <v>0</v>
      </c>
      <c r="E61" s="39">
        <f t="shared" si="26"/>
        <v>123310000</v>
      </c>
      <c r="F61" s="40">
        <f t="shared" si="26"/>
        <v>122753000</v>
      </c>
      <c r="G61" s="41">
        <f t="shared" si="26"/>
        <v>116169000</v>
      </c>
      <c r="H61" s="40">
        <f t="shared" si="26"/>
        <v>22858000</v>
      </c>
      <c r="I61" s="41">
        <f t="shared" si="26"/>
        <v>15588825</v>
      </c>
      <c r="J61" s="40">
        <f t="shared" si="26"/>
        <v>51723000</v>
      </c>
      <c r="K61" s="41">
        <f t="shared" si="26"/>
        <v>39642440</v>
      </c>
      <c r="L61" s="40">
        <f t="shared" si="26"/>
        <v>18174000</v>
      </c>
      <c r="M61" s="41">
        <f t="shared" si="26"/>
        <v>10394411</v>
      </c>
      <c r="N61" s="40">
        <f t="shared" si="26"/>
        <v>0</v>
      </c>
      <c r="O61" s="41">
        <f t="shared" si="26"/>
        <v>0</v>
      </c>
      <c r="P61" s="40">
        <f t="shared" si="26"/>
        <v>92755000</v>
      </c>
      <c r="Q61" s="41">
        <f t="shared" si="26"/>
        <v>65625676</v>
      </c>
      <c r="R61" s="20">
        <f t="shared" si="16"/>
        <v>-64.86282698219361</v>
      </c>
      <c r="S61" s="21">
        <f t="shared" si="17"/>
        <v>-73.779588239270851</v>
      </c>
      <c r="T61" s="20">
        <f t="shared" si="18"/>
        <v>75.220987754440031</v>
      </c>
      <c r="U61" s="22">
        <f t="shared" si="19"/>
        <v>53.220076230638227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123310000</v>
      </c>
      <c r="C65" s="48">
        <f t="shared" si="30"/>
        <v>0</v>
      </c>
      <c r="D65" s="48">
        <f t="shared" si="30"/>
        <v>0</v>
      </c>
      <c r="E65" s="48">
        <f t="shared" si="30"/>
        <v>123310000</v>
      </c>
      <c r="F65" s="49">
        <f t="shared" si="30"/>
        <v>122753000</v>
      </c>
      <c r="G65" s="50">
        <f t="shared" si="30"/>
        <v>116169000</v>
      </c>
      <c r="H65" s="49">
        <f t="shared" si="30"/>
        <v>22858000</v>
      </c>
      <c r="I65" s="50">
        <f t="shared" si="30"/>
        <v>15588825</v>
      </c>
      <c r="J65" s="49">
        <f t="shared" si="30"/>
        <v>51723000</v>
      </c>
      <c r="K65" s="50">
        <f t="shared" si="30"/>
        <v>39642440</v>
      </c>
      <c r="L65" s="49">
        <f t="shared" si="30"/>
        <v>18174000</v>
      </c>
      <c r="M65" s="51">
        <f t="shared" si="30"/>
        <v>10394411</v>
      </c>
      <c r="N65" s="49">
        <f t="shared" si="30"/>
        <v>0</v>
      </c>
      <c r="O65" s="50">
        <f t="shared" si="30"/>
        <v>0</v>
      </c>
      <c r="P65" s="49">
        <f t="shared" si="30"/>
        <v>92755000</v>
      </c>
      <c r="Q65" s="50">
        <f t="shared" si="30"/>
        <v>65625676</v>
      </c>
      <c r="R65" s="34">
        <f t="shared" si="16"/>
        <v>-64.86282698219361</v>
      </c>
      <c r="S65" s="35">
        <f t="shared" si="17"/>
        <v>-73.779588239270851</v>
      </c>
      <c r="T65" s="34">
        <f t="shared" si="18"/>
        <v>75.220987754440031</v>
      </c>
      <c r="U65" s="35">
        <f t="shared" si="19"/>
        <v>53.220076230638227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74410000</v>
      </c>
      <c r="C8" s="36">
        <f t="shared" si="0"/>
        <v>0</v>
      </c>
      <c r="D8" s="36">
        <f t="shared" si="0"/>
        <v>0</v>
      </c>
      <c r="E8" s="36">
        <f t="shared" si="0"/>
        <v>74410000</v>
      </c>
      <c r="F8" s="37">
        <f t="shared" si="0"/>
        <v>74410000</v>
      </c>
      <c r="G8" s="38">
        <f t="shared" si="0"/>
        <v>74410000</v>
      </c>
      <c r="H8" s="37">
        <f t="shared" si="0"/>
        <v>20066000</v>
      </c>
      <c r="I8" s="38">
        <f t="shared" si="0"/>
        <v>23196241</v>
      </c>
      <c r="J8" s="37">
        <f t="shared" si="0"/>
        <v>14217000</v>
      </c>
      <c r="K8" s="38">
        <f t="shared" si="0"/>
        <v>12268606</v>
      </c>
      <c r="L8" s="37">
        <f t="shared" si="0"/>
        <v>5328000</v>
      </c>
      <c r="M8" s="38">
        <f t="shared" si="0"/>
        <v>10578890</v>
      </c>
      <c r="N8" s="37">
        <f t="shared" si="0"/>
        <v>0</v>
      </c>
      <c r="O8" s="38">
        <f t="shared" si="0"/>
        <v>0</v>
      </c>
      <c r="P8" s="37">
        <f t="shared" si="0"/>
        <v>39611000</v>
      </c>
      <c r="Q8" s="38">
        <f t="shared" si="0"/>
        <v>46043737</v>
      </c>
      <c r="R8" s="16">
        <f>IF(($J8       =0),0,((($L8       -$J8       )/$J8       )*100))</f>
        <v>-62.523739185482171</v>
      </c>
      <c r="S8" s="17">
        <f>IF(($K8       =0),0,((($M8       -$K8       )/$K8       )*100))</f>
        <v>-13.772681264684838</v>
      </c>
      <c r="T8" s="16">
        <f>IF(($E8       =0),0,(($P8       /$E8       )*100))</f>
        <v>53.233436366079822</v>
      </c>
      <c r="U8" s="18">
        <f>IF(($E8       =0),0,(($Q8       /$E8       )*100))</f>
        <v>61.878426286789413</v>
      </c>
      <c r="V8" s="37">
        <f t="shared" ref="V8:W8" si="1">+V9+V28</f>
        <v>8890000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70241000</v>
      </c>
      <c r="C9" s="39">
        <f t="shared" si="2"/>
        <v>0</v>
      </c>
      <c r="D9" s="39">
        <f t="shared" si="2"/>
        <v>0</v>
      </c>
      <c r="E9" s="39">
        <f t="shared" si="2"/>
        <v>70241000</v>
      </c>
      <c r="F9" s="40">
        <f t="shared" si="2"/>
        <v>70241000</v>
      </c>
      <c r="G9" s="41">
        <f t="shared" si="2"/>
        <v>70241000</v>
      </c>
      <c r="H9" s="40">
        <f t="shared" si="2"/>
        <v>19624000</v>
      </c>
      <c r="I9" s="41">
        <f t="shared" si="2"/>
        <v>21420497</v>
      </c>
      <c r="J9" s="40">
        <f t="shared" si="2"/>
        <v>13372000</v>
      </c>
      <c r="K9" s="41">
        <f t="shared" si="2"/>
        <v>11342808</v>
      </c>
      <c r="L9" s="40">
        <f t="shared" si="2"/>
        <v>4784000</v>
      </c>
      <c r="M9" s="41">
        <f t="shared" si="2"/>
        <v>10076589</v>
      </c>
      <c r="N9" s="40">
        <f t="shared" si="2"/>
        <v>0</v>
      </c>
      <c r="O9" s="41">
        <f t="shared" si="2"/>
        <v>0</v>
      </c>
      <c r="P9" s="40">
        <f t="shared" si="2"/>
        <v>37780000</v>
      </c>
      <c r="Q9" s="41">
        <f t="shared" si="2"/>
        <v>42839894</v>
      </c>
      <c r="R9" s="20">
        <f>IF(($J9       =0),0,((($L9       -$J9       )/$J9       )*100))</f>
        <v>-64.223751121746929</v>
      </c>
      <c r="S9" s="21">
        <f>IF(($K9       =0),0,((($M9       -$K9       )/$K9       )*100))</f>
        <v>-11.163188162931084</v>
      </c>
      <c r="T9" s="20">
        <f>IF(($E9       =0),0,(($P9       /$E9       )*100))</f>
        <v>53.786250195754612</v>
      </c>
      <c r="U9" s="22">
        <f>IF(($E9       =0),0,(($Q9       /$E9       )*100))</f>
        <v>60.989869164732845</v>
      </c>
      <c r="V9" s="40">
        <f t="shared" ref="V9:W9" si="3">SUM(V10:V27)</f>
        <v>8890000</v>
      </c>
      <c r="W9" s="41">
        <f t="shared" si="3"/>
        <v>0</v>
      </c>
    </row>
    <row r="10" spans="1:23" ht="13" x14ac:dyDescent="0.3">
      <c r="A10" s="23" t="s">
        <v>36</v>
      </c>
      <c r="B10" s="42">
        <v>54524000</v>
      </c>
      <c r="C10" s="42"/>
      <c r="D10" s="42"/>
      <c r="E10" s="42">
        <f t="shared" ref="E10:E41" si="4">$B10      +$C10      +$D10</f>
        <v>54524000</v>
      </c>
      <c r="F10" s="43">
        <v>54524000</v>
      </c>
      <c r="G10" s="44">
        <v>54524000</v>
      </c>
      <c r="H10" s="43">
        <v>19624000</v>
      </c>
      <c r="I10" s="44">
        <v>21420497</v>
      </c>
      <c r="J10" s="43">
        <v>13372000</v>
      </c>
      <c r="K10" s="44">
        <v>11342808</v>
      </c>
      <c r="L10" s="43">
        <v>4784000</v>
      </c>
      <c r="M10" s="44">
        <v>6345745</v>
      </c>
      <c r="N10" s="43"/>
      <c r="O10" s="44"/>
      <c r="P10" s="43">
        <f t="shared" ref="P10:P41" si="5">$H10      +$J10      +$L10      +$N10</f>
        <v>37780000</v>
      </c>
      <c r="Q10" s="44">
        <f t="shared" ref="Q10:Q41" si="6">$I10      +$K10      +$M10      +$O10</f>
        <v>39109050</v>
      </c>
      <c r="R10" s="24">
        <f t="shared" ref="R10:R41" si="7">IF(($J10      =0),0,((($L10      -$J10      )/$J10      )*100))</f>
        <v>-64.223751121746929</v>
      </c>
      <c r="S10" s="25">
        <f t="shared" ref="S10:S41" si="8">IF(($K10      =0),0,((($M10      -$K10      )/$K10      )*100))</f>
        <v>-44.054902454489223</v>
      </c>
      <c r="T10" s="24">
        <f t="shared" ref="T10:T41" si="9">IF(($E10      =0),0,(($P10      /$E10      )*100))</f>
        <v>69.290587631134912</v>
      </c>
      <c r="U10" s="26">
        <f t="shared" ref="U10:U41" si="10">IF(($E10      =0),0,(($Q10      /$E10      )*100))</f>
        <v>71.728138067639932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15717000</v>
      </c>
      <c r="C20" s="42"/>
      <c r="D20" s="42"/>
      <c r="E20" s="42">
        <f t="shared" si="4"/>
        <v>15717000</v>
      </c>
      <c r="F20" s="43">
        <v>15717000</v>
      </c>
      <c r="G20" s="44">
        <v>15717000</v>
      </c>
      <c r="H20" s="43"/>
      <c r="I20" s="44"/>
      <c r="J20" s="43"/>
      <c r="K20" s="44"/>
      <c r="L20" s="43"/>
      <c r="M20" s="44">
        <v>3730844</v>
      </c>
      <c r="N20" s="43"/>
      <c r="O20" s="44"/>
      <c r="P20" s="43">
        <f t="shared" si="5"/>
        <v>0</v>
      </c>
      <c r="Q20" s="44">
        <f t="shared" si="6"/>
        <v>3730844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23.737634408602151</v>
      </c>
      <c r="V20" s="43">
        <v>8890000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4169000</v>
      </c>
      <c r="C28" s="39">
        <f t="shared" si="11"/>
        <v>0</v>
      </c>
      <c r="D28" s="39">
        <f t="shared" si="11"/>
        <v>0</v>
      </c>
      <c r="E28" s="39">
        <f t="shared" si="11"/>
        <v>4169000</v>
      </c>
      <c r="F28" s="40">
        <f t="shared" si="11"/>
        <v>4169000</v>
      </c>
      <c r="G28" s="41">
        <f t="shared" si="11"/>
        <v>4169000</v>
      </c>
      <c r="H28" s="40">
        <f t="shared" si="11"/>
        <v>442000</v>
      </c>
      <c r="I28" s="41">
        <f t="shared" si="11"/>
        <v>1775744</v>
      </c>
      <c r="J28" s="40">
        <f t="shared" si="11"/>
        <v>845000</v>
      </c>
      <c r="K28" s="41">
        <f t="shared" si="11"/>
        <v>925798</v>
      </c>
      <c r="L28" s="40">
        <f t="shared" si="11"/>
        <v>544000</v>
      </c>
      <c r="M28" s="41">
        <f t="shared" si="11"/>
        <v>502301</v>
      </c>
      <c r="N28" s="40">
        <f t="shared" si="11"/>
        <v>0</v>
      </c>
      <c r="O28" s="41">
        <f t="shared" si="11"/>
        <v>0</v>
      </c>
      <c r="P28" s="40">
        <f t="shared" si="11"/>
        <v>1831000</v>
      </c>
      <c r="Q28" s="41">
        <f t="shared" si="11"/>
        <v>3203843</v>
      </c>
      <c r="R28" s="20">
        <f t="shared" si="7"/>
        <v>-35.621301775147927</v>
      </c>
      <c r="S28" s="21">
        <f t="shared" si="8"/>
        <v>-45.743995990486049</v>
      </c>
      <c r="T28" s="20">
        <f t="shared" si="9"/>
        <v>43.919405133125451</v>
      </c>
      <c r="U28" s="22">
        <f t="shared" si="10"/>
        <v>76.849196449988014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2400000</v>
      </c>
      <c r="C31" s="42"/>
      <c r="D31" s="42"/>
      <c r="E31" s="42">
        <f t="shared" si="4"/>
        <v>2400000</v>
      </c>
      <c r="F31" s="43">
        <v>2400000</v>
      </c>
      <c r="G31" s="44">
        <v>2400000</v>
      </c>
      <c r="H31" s="43"/>
      <c r="I31" s="44">
        <v>6744</v>
      </c>
      <c r="J31" s="43">
        <v>845000</v>
      </c>
      <c r="K31" s="44">
        <v>925798</v>
      </c>
      <c r="L31" s="43">
        <v>143000</v>
      </c>
      <c r="M31" s="44">
        <v>502301</v>
      </c>
      <c r="N31" s="43"/>
      <c r="O31" s="44"/>
      <c r="P31" s="43">
        <f t="shared" si="5"/>
        <v>988000</v>
      </c>
      <c r="Q31" s="44">
        <f t="shared" si="6"/>
        <v>1434843</v>
      </c>
      <c r="R31" s="24">
        <f t="shared" si="7"/>
        <v>-83.07692307692308</v>
      </c>
      <c r="S31" s="25">
        <f t="shared" si="8"/>
        <v>-45.743995990486049</v>
      </c>
      <c r="T31" s="24">
        <f t="shared" si="9"/>
        <v>41.166666666666671</v>
      </c>
      <c r="U31" s="26">
        <f t="shared" si="10"/>
        <v>59.785124999999994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1769000</v>
      </c>
      <c r="C33" s="42"/>
      <c r="D33" s="42"/>
      <c r="E33" s="42">
        <f t="shared" si="4"/>
        <v>1769000</v>
      </c>
      <c r="F33" s="43">
        <v>1769000</v>
      </c>
      <c r="G33" s="44">
        <v>1769000</v>
      </c>
      <c r="H33" s="43">
        <v>442000</v>
      </c>
      <c r="I33" s="44">
        <v>1769000</v>
      </c>
      <c r="J33" s="43"/>
      <c r="K33" s="44"/>
      <c r="L33" s="43">
        <v>401000</v>
      </c>
      <c r="M33" s="44"/>
      <c r="N33" s="43"/>
      <c r="O33" s="44"/>
      <c r="P33" s="43">
        <f t="shared" si="5"/>
        <v>843000</v>
      </c>
      <c r="Q33" s="44">
        <f t="shared" si="6"/>
        <v>1769000</v>
      </c>
      <c r="R33" s="24">
        <f t="shared" si="7"/>
        <v>0</v>
      </c>
      <c r="S33" s="25">
        <f t="shared" si="8"/>
        <v>0</v>
      </c>
      <c r="T33" s="24">
        <f t="shared" si="9"/>
        <v>47.654041831543239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4368000</v>
      </c>
      <c r="C43" s="45">
        <f t="shared" si="20"/>
        <v>0</v>
      </c>
      <c r="D43" s="45">
        <f t="shared" si="20"/>
        <v>0</v>
      </c>
      <c r="E43" s="45">
        <f t="shared" si="20"/>
        <v>4368000</v>
      </c>
      <c r="F43" s="46">
        <f t="shared" si="20"/>
        <v>3971000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4368000</v>
      </c>
      <c r="C44" s="39">
        <f t="shared" si="22"/>
        <v>0</v>
      </c>
      <c r="D44" s="39">
        <f t="shared" si="22"/>
        <v>0</v>
      </c>
      <c r="E44" s="39">
        <f t="shared" si="22"/>
        <v>4368000</v>
      </c>
      <c r="F44" s="40">
        <f t="shared" si="22"/>
        <v>3971000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4368000</v>
      </c>
      <c r="C46" s="42"/>
      <c r="D46" s="42"/>
      <c r="E46" s="42">
        <f t="shared" si="13"/>
        <v>4368000</v>
      </c>
      <c r="F46" s="43">
        <v>3971000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78778000</v>
      </c>
      <c r="C61" s="39">
        <f t="shared" si="26"/>
        <v>0</v>
      </c>
      <c r="D61" s="39">
        <f t="shared" si="26"/>
        <v>0</v>
      </c>
      <c r="E61" s="39">
        <f t="shared" si="26"/>
        <v>78778000</v>
      </c>
      <c r="F61" s="40">
        <f t="shared" si="26"/>
        <v>78381000</v>
      </c>
      <c r="G61" s="41">
        <f t="shared" si="26"/>
        <v>74410000</v>
      </c>
      <c r="H61" s="40">
        <f t="shared" si="26"/>
        <v>20066000</v>
      </c>
      <c r="I61" s="41">
        <f t="shared" si="26"/>
        <v>23196241</v>
      </c>
      <c r="J61" s="40">
        <f t="shared" si="26"/>
        <v>14217000</v>
      </c>
      <c r="K61" s="41">
        <f t="shared" si="26"/>
        <v>12268606</v>
      </c>
      <c r="L61" s="40">
        <f t="shared" si="26"/>
        <v>5328000</v>
      </c>
      <c r="M61" s="41">
        <f t="shared" si="26"/>
        <v>10578890</v>
      </c>
      <c r="N61" s="40">
        <f t="shared" si="26"/>
        <v>0</v>
      </c>
      <c r="O61" s="41">
        <f t="shared" si="26"/>
        <v>0</v>
      </c>
      <c r="P61" s="40">
        <f t="shared" si="26"/>
        <v>39611000</v>
      </c>
      <c r="Q61" s="41">
        <f t="shared" si="26"/>
        <v>46043737</v>
      </c>
      <c r="R61" s="20">
        <f t="shared" si="16"/>
        <v>-62.523739185482171</v>
      </c>
      <c r="S61" s="21">
        <f t="shared" si="17"/>
        <v>-13.772681264684838</v>
      </c>
      <c r="T61" s="20">
        <f t="shared" si="18"/>
        <v>50.281804564726194</v>
      </c>
      <c r="U61" s="22">
        <f t="shared" si="19"/>
        <v>58.447456142577877</v>
      </c>
      <c r="V61" s="40">
        <f t="shared" ref="V61:W61" si="27">+V8+V43</f>
        <v>8890000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78778000</v>
      </c>
      <c r="C65" s="48">
        <f t="shared" si="30"/>
        <v>0</v>
      </c>
      <c r="D65" s="48">
        <f t="shared" si="30"/>
        <v>0</v>
      </c>
      <c r="E65" s="48">
        <f t="shared" si="30"/>
        <v>78778000</v>
      </c>
      <c r="F65" s="49">
        <f t="shared" si="30"/>
        <v>78381000</v>
      </c>
      <c r="G65" s="50">
        <f t="shared" si="30"/>
        <v>74410000</v>
      </c>
      <c r="H65" s="49">
        <f t="shared" si="30"/>
        <v>20066000</v>
      </c>
      <c r="I65" s="50">
        <f t="shared" si="30"/>
        <v>23196241</v>
      </c>
      <c r="J65" s="49">
        <f t="shared" si="30"/>
        <v>14217000</v>
      </c>
      <c r="K65" s="50">
        <f t="shared" si="30"/>
        <v>12268606</v>
      </c>
      <c r="L65" s="49">
        <f t="shared" si="30"/>
        <v>5328000</v>
      </c>
      <c r="M65" s="51">
        <f t="shared" si="30"/>
        <v>10578890</v>
      </c>
      <c r="N65" s="49">
        <f t="shared" si="30"/>
        <v>0</v>
      </c>
      <c r="O65" s="50">
        <f t="shared" si="30"/>
        <v>0</v>
      </c>
      <c r="P65" s="49">
        <f t="shared" si="30"/>
        <v>39611000</v>
      </c>
      <c r="Q65" s="50">
        <f t="shared" si="30"/>
        <v>46043737</v>
      </c>
      <c r="R65" s="34">
        <f t="shared" si="16"/>
        <v>-62.523739185482171</v>
      </c>
      <c r="S65" s="35">
        <f t="shared" si="17"/>
        <v>-13.772681264684838</v>
      </c>
      <c r="T65" s="34">
        <f t="shared" si="18"/>
        <v>50.281804564726194</v>
      </c>
      <c r="U65" s="35">
        <f t="shared" si="19"/>
        <v>58.447456142577877</v>
      </c>
      <c r="V65" s="49">
        <f>+V61+V62</f>
        <v>8890000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72505000</v>
      </c>
      <c r="C8" s="36">
        <f t="shared" si="0"/>
        <v>18604000</v>
      </c>
      <c r="D8" s="36">
        <f t="shared" si="0"/>
        <v>0</v>
      </c>
      <c r="E8" s="36">
        <f t="shared" si="0"/>
        <v>91109000</v>
      </c>
      <c r="F8" s="37">
        <f t="shared" si="0"/>
        <v>91109000</v>
      </c>
      <c r="G8" s="38">
        <f t="shared" si="0"/>
        <v>91109000</v>
      </c>
      <c r="H8" s="37">
        <f t="shared" si="0"/>
        <v>9463000</v>
      </c>
      <c r="I8" s="38">
        <f t="shared" si="0"/>
        <v>9425900</v>
      </c>
      <c r="J8" s="37">
        <f t="shared" si="0"/>
        <v>23417000</v>
      </c>
      <c r="K8" s="38">
        <f t="shared" si="0"/>
        <v>14009744</v>
      </c>
      <c r="L8" s="37">
        <f t="shared" si="0"/>
        <v>7971000</v>
      </c>
      <c r="M8" s="38">
        <f t="shared" si="0"/>
        <v>14348102</v>
      </c>
      <c r="N8" s="37">
        <f t="shared" si="0"/>
        <v>0</v>
      </c>
      <c r="O8" s="38">
        <f t="shared" si="0"/>
        <v>0</v>
      </c>
      <c r="P8" s="37">
        <f t="shared" si="0"/>
        <v>40851000</v>
      </c>
      <c r="Q8" s="38">
        <f t="shared" si="0"/>
        <v>37783746</v>
      </c>
      <c r="R8" s="16">
        <f>IF(($J8       =0),0,((($L8       -$J8       )/$J8       )*100))</f>
        <v>-65.96062689499081</v>
      </c>
      <c r="S8" s="17">
        <f>IF(($K8       =0),0,((($M8       -$K8       )/$K8       )*100))</f>
        <v>2.4151619044573547</v>
      </c>
      <c r="T8" s="16">
        <f>IF(($E8       =0),0,(($P8       /$E8       )*100))</f>
        <v>44.837502332371116</v>
      </c>
      <c r="U8" s="18">
        <f>IF(($E8       =0),0,(($Q8       /$E8       )*100))</f>
        <v>41.470926033651999</v>
      </c>
      <c r="V8" s="37">
        <f t="shared" ref="V8:W8" si="1">+V9+V28</f>
        <v>1246000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68900000</v>
      </c>
      <c r="C9" s="39">
        <f t="shared" si="2"/>
        <v>18604000</v>
      </c>
      <c r="D9" s="39">
        <f t="shared" si="2"/>
        <v>0</v>
      </c>
      <c r="E9" s="39">
        <f t="shared" si="2"/>
        <v>87504000</v>
      </c>
      <c r="F9" s="40">
        <f t="shared" si="2"/>
        <v>87504000</v>
      </c>
      <c r="G9" s="41">
        <f t="shared" si="2"/>
        <v>87504000</v>
      </c>
      <c r="H9" s="40">
        <f t="shared" si="2"/>
        <v>8922000</v>
      </c>
      <c r="I9" s="41">
        <f t="shared" si="2"/>
        <v>8270289</v>
      </c>
      <c r="J9" s="40">
        <f t="shared" si="2"/>
        <v>22701000</v>
      </c>
      <c r="K9" s="41">
        <f t="shared" si="2"/>
        <v>13314937</v>
      </c>
      <c r="L9" s="40">
        <f t="shared" si="2"/>
        <v>7703000</v>
      </c>
      <c r="M9" s="41">
        <f t="shared" si="2"/>
        <v>13470708</v>
      </c>
      <c r="N9" s="40">
        <f t="shared" si="2"/>
        <v>0</v>
      </c>
      <c r="O9" s="41">
        <f t="shared" si="2"/>
        <v>0</v>
      </c>
      <c r="P9" s="40">
        <f t="shared" si="2"/>
        <v>39326000</v>
      </c>
      <c r="Q9" s="41">
        <f t="shared" si="2"/>
        <v>35055934</v>
      </c>
      <c r="R9" s="20">
        <f>IF(($J9       =0),0,((($L9       -$J9       )/$J9       )*100))</f>
        <v>-66.067574115677715</v>
      </c>
      <c r="S9" s="21">
        <f>IF(($K9       =0),0,((($M9       -$K9       )/$K9       )*100))</f>
        <v>1.1698966356356022</v>
      </c>
      <c r="T9" s="20">
        <f>IF(($E9       =0),0,(($P9       /$E9       )*100))</f>
        <v>44.94194551106235</v>
      </c>
      <c r="U9" s="22">
        <f>IF(($E9       =0),0,(($Q9       /$E9       )*100))</f>
        <v>40.062093161455472</v>
      </c>
      <c r="V9" s="40">
        <f t="shared" ref="V9:W9" si="3">SUM(V10:V27)</f>
        <v>1246000</v>
      </c>
      <c r="W9" s="41">
        <f t="shared" si="3"/>
        <v>0</v>
      </c>
    </row>
    <row r="10" spans="1:23" ht="13" x14ac:dyDescent="0.3">
      <c r="A10" s="23" t="s">
        <v>36</v>
      </c>
      <c r="B10" s="42">
        <v>52929000</v>
      </c>
      <c r="C10" s="42"/>
      <c r="D10" s="42"/>
      <c r="E10" s="42">
        <f t="shared" ref="E10:E41" si="4">$B10      +$C10      +$D10</f>
        <v>52929000</v>
      </c>
      <c r="F10" s="43">
        <v>52929000</v>
      </c>
      <c r="G10" s="44">
        <v>52929000</v>
      </c>
      <c r="H10" s="43">
        <v>7755000</v>
      </c>
      <c r="I10" s="44">
        <v>8270289</v>
      </c>
      <c r="J10" s="43">
        <v>13487000</v>
      </c>
      <c r="K10" s="44">
        <v>13314937</v>
      </c>
      <c r="L10" s="43">
        <v>4276000</v>
      </c>
      <c r="M10" s="44">
        <v>3931436</v>
      </c>
      <c r="N10" s="43"/>
      <c r="O10" s="44"/>
      <c r="P10" s="43">
        <f t="shared" ref="P10:P41" si="5">$H10      +$J10      +$L10      +$N10</f>
        <v>25518000</v>
      </c>
      <c r="Q10" s="44">
        <f t="shared" ref="Q10:Q41" si="6">$I10      +$K10      +$M10      +$O10</f>
        <v>25516662</v>
      </c>
      <c r="R10" s="24">
        <f t="shared" ref="R10:R41" si="7">IF(($J10      =0),0,((($L10      -$J10      )/$J10      )*100))</f>
        <v>-68.295395566100694</v>
      </c>
      <c r="S10" s="25">
        <f t="shared" ref="S10:S41" si="8">IF(($K10      =0),0,((($M10      -$K10      )/$K10      )*100))</f>
        <v>-70.473491538112427</v>
      </c>
      <c r="T10" s="24">
        <f t="shared" ref="T10:T41" si="9">IF(($E10      =0),0,(($P10      /$E10      )*100))</f>
        <v>48.21175537040186</v>
      </c>
      <c r="U10" s="26">
        <f t="shared" ref="U10:U41" si="10">IF(($E10      =0),0,(($Q10      /$E10      )*100))</f>
        <v>48.209227455648133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15971000</v>
      </c>
      <c r="C13" s="42"/>
      <c r="D13" s="42"/>
      <c r="E13" s="42">
        <f t="shared" si="4"/>
        <v>15971000</v>
      </c>
      <c r="F13" s="43">
        <v>15971000</v>
      </c>
      <c r="G13" s="44">
        <v>15971000</v>
      </c>
      <c r="H13" s="43">
        <v>1167000</v>
      </c>
      <c r="I13" s="44"/>
      <c r="J13" s="43">
        <v>9214000</v>
      </c>
      <c r="K13" s="44"/>
      <c r="L13" s="43">
        <v>3427000</v>
      </c>
      <c r="M13" s="44">
        <v>9539272</v>
      </c>
      <c r="N13" s="43"/>
      <c r="O13" s="44"/>
      <c r="P13" s="43">
        <f t="shared" si="5"/>
        <v>13808000</v>
      </c>
      <c r="Q13" s="44">
        <f t="shared" si="6"/>
        <v>9539272</v>
      </c>
      <c r="R13" s="24">
        <f t="shared" si="7"/>
        <v>-62.806598654221837</v>
      </c>
      <c r="S13" s="25">
        <f t="shared" si="8"/>
        <v>0</v>
      </c>
      <c r="T13" s="24">
        <f t="shared" si="9"/>
        <v>86.456702773777465</v>
      </c>
      <c r="U13" s="26">
        <f t="shared" si="10"/>
        <v>59.72870828376432</v>
      </c>
      <c r="V13" s="43">
        <v>1246000</v>
      </c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18604000</v>
      </c>
      <c r="D20" s="42"/>
      <c r="E20" s="42">
        <f t="shared" si="4"/>
        <v>18604000</v>
      </c>
      <c r="F20" s="43">
        <v>18604000</v>
      </c>
      <c r="G20" s="44">
        <v>18604000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3605000</v>
      </c>
      <c r="C28" s="39">
        <f t="shared" si="11"/>
        <v>0</v>
      </c>
      <c r="D28" s="39">
        <f t="shared" si="11"/>
        <v>0</v>
      </c>
      <c r="E28" s="39">
        <f t="shared" si="11"/>
        <v>3605000</v>
      </c>
      <c r="F28" s="40">
        <f t="shared" si="11"/>
        <v>3605000</v>
      </c>
      <c r="G28" s="41">
        <f t="shared" si="11"/>
        <v>3605000</v>
      </c>
      <c r="H28" s="40">
        <f t="shared" si="11"/>
        <v>541000</v>
      </c>
      <c r="I28" s="41">
        <f t="shared" si="11"/>
        <v>1155611</v>
      </c>
      <c r="J28" s="40">
        <f t="shared" si="11"/>
        <v>716000</v>
      </c>
      <c r="K28" s="41">
        <f t="shared" si="11"/>
        <v>694807</v>
      </c>
      <c r="L28" s="40">
        <f t="shared" si="11"/>
        <v>268000</v>
      </c>
      <c r="M28" s="41">
        <f t="shared" si="11"/>
        <v>877394</v>
      </c>
      <c r="N28" s="40">
        <f t="shared" si="11"/>
        <v>0</v>
      </c>
      <c r="O28" s="41">
        <f t="shared" si="11"/>
        <v>0</v>
      </c>
      <c r="P28" s="40">
        <f t="shared" si="11"/>
        <v>1525000</v>
      </c>
      <c r="Q28" s="41">
        <f t="shared" si="11"/>
        <v>2727812</v>
      </c>
      <c r="R28" s="20">
        <f t="shared" si="7"/>
        <v>-62.569832402234638</v>
      </c>
      <c r="S28" s="21">
        <f t="shared" si="8"/>
        <v>26.278808359731553</v>
      </c>
      <c r="T28" s="20">
        <f t="shared" si="9"/>
        <v>42.302357836338416</v>
      </c>
      <c r="U28" s="22">
        <f t="shared" si="10"/>
        <v>75.667461858529819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2200000</v>
      </c>
      <c r="C31" s="42"/>
      <c r="D31" s="42"/>
      <c r="E31" s="42">
        <f t="shared" si="4"/>
        <v>2200000</v>
      </c>
      <c r="F31" s="43">
        <v>2200000</v>
      </c>
      <c r="G31" s="44">
        <v>2200000</v>
      </c>
      <c r="H31" s="43">
        <v>191000</v>
      </c>
      <c r="I31" s="44">
        <v>657803</v>
      </c>
      <c r="J31" s="43">
        <v>419000</v>
      </c>
      <c r="K31" s="44">
        <v>397754</v>
      </c>
      <c r="L31" s="43">
        <v>91000</v>
      </c>
      <c r="M31" s="44">
        <v>608535</v>
      </c>
      <c r="N31" s="43"/>
      <c r="O31" s="44"/>
      <c r="P31" s="43">
        <f t="shared" si="5"/>
        <v>701000</v>
      </c>
      <c r="Q31" s="44">
        <f t="shared" si="6"/>
        <v>1664092</v>
      </c>
      <c r="R31" s="24">
        <f t="shared" si="7"/>
        <v>-78.281622911694512</v>
      </c>
      <c r="S31" s="25">
        <f t="shared" si="8"/>
        <v>52.992804597816743</v>
      </c>
      <c r="T31" s="24">
        <f t="shared" si="9"/>
        <v>31.863636363636367</v>
      </c>
      <c r="U31" s="26">
        <f t="shared" si="10"/>
        <v>75.640545454545446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1405000</v>
      </c>
      <c r="C33" s="42"/>
      <c r="D33" s="42"/>
      <c r="E33" s="42">
        <f t="shared" si="4"/>
        <v>1405000</v>
      </c>
      <c r="F33" s="43">
        <v>1405000</v>
      </c>
      <c r="G33" s="44">
        <v>1405000</v>
      </c>
      <c r="H33" s="43">
        <v>350000</v>
      </c>
      <c r="I33" s="44">
        <v>497808</v>
      </c>
      <c r="J33" s="43">
        <v>297000</v>
      </c>
      <c r="K33" s="44">
        <v>297053</v>
      </c>
      <c r="L33" s="43">
        <v>177000</v>
      </c>
      <c r="M33" s="44">
        <v>268859</v>
      </c>
      <c r="N33" s="43"/>
      <c r="O33" s="44"/>
      <c r="P33" s="43">
        <f t="shared" si="5"/>
        <v>824000</v>
      </c>
      <c r="Q33" s="44">
        <f t="shared" si="6"/>
        <v>1063720</v>
      </c>
      <c r="R33" s="24">
        <f t="shared" si="7"/>
        <v>-40.404040404040401</v>
      </c>
      <c r="S33" s="25">
        <f t="shared" si="8"/>
        <v>-9.491235570756734</v>
      </c>
      <c r="T33" s="24">
        <f t="shared" si="9"/>
        <v>58.647686832740206</v>
      </c>
      <c r="U33" s="26">
        <f t="shared" si="10"/>
        <v>75.709608540925259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15427000</v>
      </c>
      <c r="C43" s="45">
        <f t="shared" si="20"/>
        <v>0</v>
      </c>
      <c r="D43" s="45">
        <f t="shared" si="20"/>
        <v>0</v>
      </c>
      <c r="E43" s="45">
        <f t="shared" si="20"/>
        <v>15427000</v>
      </c>
      <c r="F43" s="46">
        <f t="shared" si="20"/>
        <v>14026000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15427000</v>
      </c>
      <c r="C44" s="39">
        <f t="shared" si="22"/>
        <v>0</v>
      </c>
      <c r="D44" s="39">
        <f t="shared" si="22"/>
        <v>0</v>
      </c>
      <c r="E44" s="39">
        <f t="shared" si="22"/>
        <v>15427000</v>
      </c>
      <c r="F44" s="40">
        <f t="shared" si="22"/>
        <v>14026000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15427000</v>
      </c>
      <c r="C46" s="42"/>
      <c r="D46" s="42"/>
      <c r="E46" s="42">
        <f t="shared" si="13"/>
        <v>15427000</v>
      </c>
      <c r="F46" s="43">
        <v>14026000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87932000</v>
      </c>
      <c r="C61" s="39">
        <f t="shared" si="26"/>
        <v>18604000</v>
      </c>
      <c r="D61" s="39">
        <f t="shared" si="26"/>
        <v>0</v>
      </c>
      <c r="E61" s="39">
        <f t="shared" si="26"/>
        <v>106536000</v>
      </c>
      <c r="F61" s="40">
        <f t="shared" si="26"/>
        <v>105135000</v>
      </c>
      <c r="G61" s="41">
        <f t="shared" si="26"/>
        <v>91109000</v>
      </c>
      <c r="H61" s="40">
        <f t="shared" si="26"/>
        <v>9463000</v>
      </c>
      <c r="I61" s="41">
        <f t="shared" si="26"/>
        <v>9425900</v>
      </c>
      <c r="J61" s="40">
        <f t="shared" si="26"/>
        <v>23417000</v>
      </c>
      <c r="K61" s="41">
        <f t="shared" si="26"/>
        <v>14009744</v>
      </c>
      <c r="L61" s="40">
        <f t="shared" si="26"/>
        <v>7971000</v>
      </c>
      <c r="M61" s="41">
        <f t="shared" si="26"/>
        <v>14348102</v>
      </c>
      <c r="N61" s="40">
        <f t="shared" si="26"/>
        <v>0</v>
      </c>
      <c r="O61" s="41">
        <f t="shared" si="26"/>
        <v>0</v>
      </c>
      <c r="P61" s="40">
        <f t="shared" si="26"/>
        <v>40851000</v>
      </c>
      <c r="Q61" s="41">
        <f t="shared" si="26"/>
        <v>37783746</v>
      </c>
      <c r="R61" s="20">
        <f t="shared" si="16"/>
        <v>-65.96062689499081</v>
      </c>
      <c r="S61" s="21">
        <f t="shared" si="17"/>
        <v>2.4151619044573547</v>
      </c>
      <c r="T61" s="20">
        <f t="shared" si="18"/>
        <v>38.344784861455281</v>
      </c>
      <c r="U61" s="22">
        <f t="shared" si="19"/>
        <v>35.465707366523993</v>
      </c>
      <c r="V61" s="40">
        <f t="shared" ref="V61:W61" si="27">+V8+V43</f>
        <v>1246000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87932000</v>
      </c>
      <c r="C65" s="48">
        <f t="shared" si="30"/>
        <v>18604000</v>
      </c>
      <c r="D65" s="48">
        <f t="shared" si="30"/>
        <v>0</v>
      </c>
      <c r="E65" s="48">
        <f t="shared" si="30"/>
        <v>106536000</v>
      </c>
      <c r="F65" s="49">
        <f t="shared" si="30"/>
        <v>105135000</v>
      </c>
      <c r="G65" s="50">
        <f t="shared" si="30"/>
        <v>91109000</v>
      </c>
      <c r="H65" s="49">
        <f t="shared" si="30"/>
        <v>9463000</v>
      </c>
      <c r="I65" s="50">
        <f t="shared" si="30"/>
        <v>9425900</v>
      </c>
      <c r="J65" s="49">
        <f t="shared" si="30"/>
        <v>23417000</v>
      </c>
      <c r="K65" s="50">
        <f t="shared" si="30"/>
        <v>14009744</v>
      </c>
      <c r="L65" s="49">
        <f t="shared" si="30"/>
        <v>7971000</v>
      </c>
      <c r="M65" s="51">
        <f t="shared" si="30"/>
        <v>14348102</v>
      </c>
      <c r="N65" s="49">
        <f t="shared" si="30"/>
        <v>0</v>
      </c>
      <c r="O65" s="50">
        <f t="shared" si="30"/>
        <v>0</v>
      </c>
      <c r="P65" s="49">
        <f t="shared" si="30"/>
        <v>40851000</v>
      </c>
      <c r="Q65" s="50">
        <f t="shared" si="30"/>
        <v>37783746</v>
      </c>
      <c r="R65" s="34">
        <f t="shared" si="16"/>
        <v>-65.96062689499081</v>
      </c>
      <c r="S65" s="35">
        <f t="shared" si="17"/>
        <v>2.4151619044573547</v>
      </c>
      <c r="T65" s="34">
        <f t="shared" si="18"/>
        <v>38.344784861455281</v>
      </c>
      <c r="U65" s="35">
        <f t="shared" si="19"/>
        <v>35.465707366523993</v>
      </c>
      <c r="V65" s="49">
        <f>+V61+V62</f>
        <v>1246000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924098000</v>
      </c>
      <c r="C8" s="36">
        <f t="shared" si="0"/>
        <v>30000000</v>
      </c>
      <c r="D8" s="36">
        <f t="shared" si="0"/>
        <v>0</v>
      </c>
      <c r="E8" s="36">
        <f t="shared" si="0"/>
        <v>954098000</v>
      </c>
      <c r="F8" s="37">
        <f t="shared" si="0"/>
        <v>954098000</v>
      </c>
      <c r="G8" s="38">
        <f t="shared" si="0"/>
        <v>932778000</v>
      </c>
      <c r="H8" s="37">
        <f t="shared" si="0"/>
        <v>135851000</v>
      </c>
      <c r="I8" s="38">
        <f t="shared" si="0"/>
        <v>169149287</v>
      </c>
      <c r="J8" s="37">
        <f t="shared" si="0"/>
        <v>309420000</v>
      </c>
      <c r="K8" s="38">
        <f t="shared" si="0"/>
        <v>274927046</v>
      </c>
      <c r="L8" s="37">
        <f t="shared" si="0"/>
        <v>194724000</v>
      </c>
      <c r="M8" s="38">
        <f t="shared" si="0"/>
        <v>224762409</v>
      </c>
      <c r="N8" s="37">
        <f t="shared" si="0"/>
        <v>0</v>
      </c>
      <c r="O8" s="38">
        <f t="shared" si="0"/>
        <v>0</v>
      </c>
      <c r="P8" s="37">
        <f t="shared" si="0"/>
        <v>639995000</v>
      </c>
      <c r="Q8" s="38">
        <f t="shared" si="0"/>
        <v>668838742</v>
      </c>
      <c r="R8" s="16">
        <f>IF(($J8       =0),0,((($L8       -$J8       )/$J8       )*100))</f>
        <v>-37.068062827225127</v>
      </c>
      <c r="S8" s="17">
        <f>IF(($K8       =0),0,((($M8       -$K8       )/$K8       )*100))</f>
        <v>-18.246526753137264</v>
      </c>
      <c r="T8" s="16">
        <f>IF(($E8       =0),0,(($P8       /$E8       )*100))</f>
        <v>67.078539101853281</v>
      </c>
      <c r="U8" s="18">
        <f>IF(($E8       =0),0,(($Q8       /$E8       )*100))</f>
        <v>70.101681588264526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904167000</v>
      </c>
      <c r="C9" s="39">
        <f t="shared" si="2"/>
        <v>30000000</v>
      </c>
      <c r="D9" s="39">
        <f t="shared" si="2"/>
        <v>0</v>
      </c>
      <c r="E9" s="39">
        <f t="shared" si="2"/>
        <v>934167000</v>
      </c>
      <c r="F9" s="40">
        <f t="shared" si="2"/>
        <v>934167000</v>
      </c>
      <c r="G9" s="41">
        <f t="shared" si="2"/>
        <v>912847000</v>
      </c>
      <c r="H9" s="40">
        <f t="shared" si="2"/>
        <v>131566000</v>
      </c>
      <c r="I9" s="41">
        <f t="shared" si="2"/>
        <v>163878689</v>
      </c>
      <c r="J9" s="40">
        <f t="shared" si="2"/>
        <v>305223000</v>
      </c>
      <c r="K9" s="41">
        <f t="shared" si="2"/>
        <v>268820439</v>
      </c>
      <c r="L9" s="40">
        <f t="shared" si="2"/>
        <v>189494000</v>
      </c>
      <c r="M9" s="41">
        <f t="shared" si="2"/>
        <v>221568360</v>
      </c>
      <c r="N9" s="40">
        <f t="shared" si="2"/>
        <v>0</v>
      </c>
      <c r="O9" s="41">
        <f t="shared" si="2"/>
        <v>0</v>
      </c>
      <c r="P9" s="40">
        <f t="shared" si="2"/>
        <v>626283000</v>
      </c>
      <c r="Q9" s="41">
        <f t="shared" si="2"/>
        <v>654267488</v>
      </c>
      <c r="R9" s="20">
        <f>IF(($J9       =0),0,((($L9       -$J9       )/$J9       )*100))</f>
        <v>-37.916212081003067</v>
      </c>
      <c r="S9" s="21">
        <f>IF(($K9       =0),0,((($M9       -$K9       )/$K9       )*100))</f>
        <v>-17.577561875791744</v>
      </c>
      <c r="T9" s="20">
        <f>IF(($E9       =0),0,(($P9       /$E9       )*100))</f>
        <v>67.041867246434521</v>
      </c>
      <c r="U9" s="22">
        <f>IF(($E9       =0),0,(($Q9       /$E9       )*100))</f>
        <v>70.03752947813399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189331000</v>
      </c>
      <c r="C12" s="42"/>
      <c r="D12" s="42"/>
      <c r="E12" s="42">
        <f t="shared" si="4"/>
        <v>189331000</v>
      </c>
      <c r="F12" s="43">
        <v>189331000</v>
      </c>
      <c r="G12" s="44">
        <v>189331000</v>
      </c>
      <c r="H12" s="43">
        <v>24431000</v>
      </c>
      <c r="I12" s="44">
        <v>35022506</v>
      </c>
      <c r="J12" s="43">
        <v>42556000</v>
      </c>
      <c r="K12" s="44">
        <v>35222714</v>
      </c>
      <c r="L12" s="43">
        <v>58478000</v>
      </c>
      <c r="M12" s="44">
        <v>60186275</v>
      </c>
      <c r="N12" s="43"/>
      <c r="O12" s="44"/>
      <c r="P12" s="43">
        <f t="shared" si="5"/>
        <v>125465000</v>
      </c>
      <c r="Q12" s="44">
        <f t="shared" si="6"/>
        <v>130431495</v>
      </c>
      <c r="R12" s="24">
        <f t="shared" si="7"/>
        <v>37.41423066077639</v>
      </c>
      <c r="S12" s="25">
        <f t="shared" si="8"/>
        <v>70.873473861213526</v>
      </c>
      <c r="T12" s="24">
        <f t="shared" si="9"/>
        <v>66.267542029567267</v>
      </c>
      <c r="U12" s="26">
        <f t="shared" si="10"/>
        <v>68.890723125108934</v>
      </c>
      <c r="V12" s="43"/>
      <c r="W12" s="44"/>
    </row>
    <row r="13" spans="1:23" ht="13" x14ac:dyDescent="0.3">
      <c r="A13" s="23" t="s">
        <v>39</v>
      </c>
      <c r="B13" s="42">
        <v>11755000</v>
      </c>
      <c r="C13" s="42"/>
      <c r="D13" s="42"/>
      <c r="E13" s="42">
        <f t="shared" si="4"/>
        <v>11755000</v>
      </c>
      <c r="F13" s="43">
        <v>11755000</v>
      </c>
      <c r="G13" s="44">
        <v>11755000</v>
      </c>
      <c r="H13" s="43"/>
      <c r="I13" s="44"/>
      <c r="J13" s="43">
        <v>4405000</v>
      </c>
      <c r="K13" s="44">
        <v>6161908</v>
      </c>
      <c r="L13" s="43"/>
      <c r="M13" s="44">
        <v>3362067</v>
      </c>
      <c r="N13" s="43"/>
      <c r="O13" s="44"/>
      <c r="P13" s="43">
        <f t="shared" si="5"/>
        <v>4405000</v>
      </c>
      <c r="Q13" s="44">
        <f t="shared" si="6"/>
        <v>9523975</v>
      </c>
      <c r="R13" s="24">
        <f t="shared" si="7"/>
        <v>-100</v>
      </c>
      <c r="S13" s="25">
        <f t="shared" si="8"/>
        <v>-45.437890341757779</v>
      </c>
      <c r="T13" s="24">
        <f t="shared" si="9"/>
        <v>37.473415567843475</v>
      </c>
      <c r="U13" s="26">
        <f t="shared" si="10"/>
        <v>81.020629519353477</v>
      </c>
      <c r="V13" s="43"/>
      <c r="W13" s="44"/>
    </row>
    <row r="14" spans="1:23" ht="13" x14ac:dyDescent="0.3">
      <c r="A14" s="23" t="s">
        <v>40</v>
      </c>
      <c r="B14" s="42">
        <v>44320000</v>
      </c>
      <c r="C14" s="42"/>
      <c r="D14" s="42"/>
      <c r="E14" s="42">
        <f t="shared" si="4"/>
        <v>44320000</v>
      </c>
      <c r="F14" s="43">
        <v>44320000</v>
      </c>
      <c r="G14" s="44">
        <v>23000000</v>
      </c>
      <c r="H14" s="43"/>
      <c r="I14" s="44"/>
      <c r="J14" s="43">
        <v>18150000</v>
      </c>
      <c r="K14" s="44">
        <v>9859195</v>
      </c>
      <c r="L14" s="43"/>
      <c r="M14" s="44">
        <v>12571753</v>
      </c>
      <c r="N14" s="43"/>
      <c r="O14" s="44"/>
      <c r="P14" s="43">
        <f t="shared" si="5"/>
        <v>18150000</v>
      </c>
      <c r="Q14" s="44">
        <f t="shared" si="6"/>
        <v>22430948</v>
      </c>
      <c r="R14" s="24">
        <f t="shared" si="7"/>
        <v>-100</v>
      </c>
      <c r="S14" s="25">
        <f t="shared" si="8"/>
        <v>27.512976465117077</v>
      </c>
      <c r="T14" s="24">
        <f t="shared" si="9"/>
        <v>40.952166064981945</v>
      </c>
      <c r="U14" s="26">
        <f t="shared" si="10"/>
        <v>50.611344765342956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4765000</v>
      </c>
      <c r="C20" s="42">
        <v>30000000</v>
      </c>
      <c r="D20" s="42"/>
      <c r="E20" s="42">
        <f t="shared" si="4"/>
        <v>34765000</v>
      </c>
      <c r="F20" s="43">
        <v>34765000</v>
      </c>
      <c r="G20" s="44">
        <v>34765000</v>
      </c>
      <c r="H20" s="43">
        <v>549000</v>
      </c>
      <c r="I20" s="44"/>
      <c r="J20" s="43">
        <v>899000</v>
      </c>
      <c r="K20" s="44">
        <v>1347133</v>
      </c>
      <c r="L20" s="43">
        <v>1765000</v>
      </c>
      <c r="M20" s="44">
        <v>2111410</v>
      </c>
      <c r="N20" s="43"/>
      <c r="O20" s="44"/>
      <c r="P20" s="43">
        <f t="shared" si="5"/>
        <v>3213000</v>
      </c>
      <c r="Q20" s="44">
        <f t="shared" si="6"/>
        <v>3458543</v>
      </c>
      <c r="R20" s="24">
        <f t="shared" si="7"/>
        <v>96.329254727474961</v>
      </c>
      <c r="S20" s="25">
        <f t="shared" si="8"/>
        <v>56.733596460037731</v>
      </c>
      <c r="T20" s="24">
        <f t="shared" si="9"/>
        <v>9.2420537897310506</v>
      </c>
      <c r="U20" s="26">
        <f t="shared" si="10"/>
        <v>9.9483474759096779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155509000</v>
      </c>
      <c r="C22" s="42"/>
      <c r="D22" s="42"/>
      <c r="E22" s="42">
        <f t="shared" si="4"/>
        <v>155509000</v>
      </c>
      <c r="F22" s="43">
        <v>155509000</v>
      </c>
      <c r="G22" s="44">
        <v>155509000</v>
      </c>
      <c r="H22" s="43">
        <v>18417000</v>
      </c>
      <c r="I22" s="44">
        <v>40141578</v>
      </c>
      <c r="J22" s="43">
        <v>54472000</v>
      </c>
      <c r="K22" s="44">
        <v>28374313</v>
      </c>
      <c r="L22" s="43">
        <v>45933000</v>
      </c>
      <c r="M22" s="44">
        <v>50409999</v>
      </c>
      <c r="N22" s="43"/>
      <c r="O22" s="44"/>
      <c r="P22" s="43">
        <f t="shared" si="5"/>
        <v>118822000</v>
      </c>
      <c r="Q22" s="44">
        <f t="shared" si="6"/>
        <v>118925890</v>
      </c>
      <c r="R22" s="24">
        <f t="shared" si="7"/>
        <v>-15.675943604053458</v>
      </c>
      <c r="S22" s="25">
        <f t="shared" si="8"/>
        <v>77.66068556443993</v>
      </c>
      <c r="T22" s="24">
        <f t="shared" si="9"/>
        <v>76.4084393829296</v>
      </c>
      <c r="U22" s="26">
        <f t="shared" si="10"/>
        <v>76.475245805708994</v>
      </c>
      <c r="V22" s="43"/>
      <c r="W22" s="44"/>
    </row>
    <row r="23" spans="1:23" ht="13" x14ac:dyDescent="0.3">
      <c r="A23" s="23" t="s">
        <v>49</v>
      </c>
      <c r="B23" s="42">
        <v>65000000</v>
      </c>
      <c r="C23" s="42"/>
      <c r="D23" s="42"/>
      <c r="E23" s="42">
        <f t="shared" si="4"/>
        <v>65000000</v>
      </c>
      <c r="F23" s="43">
        <v>65000000</v>
      </c>
      <c r="G23" s="44">
        <v>65000000</v>
      </c>
      <c r="H23" s="43">
        <v>7987000</v>
      </c>
      <c r="I23" s="44">
        <v>7728981</v>
      </c>
      <c r="J23" s="43">
        <v>20557000</v>
      </c>
      <c r="K23" s="44">
        <v>20602655</v>
      </c>
      <c r="L23" s="43">
        <v>3805000</v>
      </c>
      <c r="M23" s="44">
        <v>4746050</v>
      </c>
      <c r="N23" s="43"/>
      <c r="O23" s="44"/>
      <c r="P23" s="43">
        <f t="shared" si="5"/>
        <v>32349000</v>
      </c>
      <c r="Q23" s="44">
        <f t="shared" si="6"/>
        <v>33077686</v>
      </c>
      <c r="R23" s="24">
        <f t="shared" si="7"/>
        <v>-81.49048985746947</v>
      </c>
      <c r="S23" s="25">
        <f t="shared" si="8"/>
        <v>-76.963891304300347</v>
      </c>
      <c r="T23" s="24">
        <f t="shared" si="9"/>
        <v>49.767692307692307</v>
      </c>
      <c r="U23" s="26">
        <f t="shared" si="10"/>
        <v>50.888747692307689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433487000</v>
      </c>
      <c r="C25" s="42"/>
      <c r="D25" s="42"/>
      <c r="E25" s="42">
        <f t="shared" si="4"/>
        <v>433487000</v>
      </c>
      <c r="F25" s="43">
        <v>433487000</v>
      </c>
      <c r="G25" s="44">
        <v>433487000</v>
      </c>
      <c r="H25" s="43">
        <v>80182000</v>
      </c>
      <c r="I25" s="44">
        <v>80985624</v>
      </c>
      <c r="J25" s="43">
        <v>164184000</v>
      </c>
      <c r="K25" s="44">
        <v>167252521</v>
      </c>
      <c r="L25" s="43">
        <v>79513000</v>
      </c>
      <c r="M25" s="44">
        <v>88180806</v>
      </c>
      <c r="N25" s="43"/>
      <c r="O25" s="44"/>
      <c r="P25" s="43">
        <f t="shared" si="5"/>
        <v>323879000</v>
      </c>
      <c r="Q25" s="44">
        <f t="shared" si="6"/>
        <v>336418951</v>
      </c>
      <c r="R25" s="24">
        <f t="shared" si="7"/>
        <v>-51.570798616186721</v>
      </c>
      <c r="S25" s="25">
        <f t="shared" si="8"/>
        <v>-47.276844933177422</v>
      </c>
      <c r="T25" s="24">
        <f t="shared" si="9"/>
        <v>74.71481267027616</v>
      </c>
      <c r="U25" s="26">
        <f t="shared" si="10"/>
        <v>77.60762168184975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19931000</v>
      </c>
      <c r="C28" s="39">
        <f t="shared" si="11"/>
        <v>0</v>
      </c>
      <c r="D28" s="39">
        <f t="shared" si="11"/>
        <v>0</v>
      </c>
      <c r="E28" s="39">
        <f t="shared" si="11"/>
        <v>19931000</v>
      </c>
      <c r="F28" s="40">
        <f t="shared" si="11"/>
        <v>19931000</v>
      </c>
      <c r="G28" s="41">
        <f t="shared" si="11"/>
        <v>19931000</v>
      </c>
      <c r="H28" s="40">
        <f t="shared" si="11"/>
        <v>4285000</v>
      </c>
      <c r="I28" s="41">
        <f t="shared" si="11"/>
        <v>5270598</v>
      </c>
      <c r="J28" s="40">
        <f t="shared" si="11"/>
        <v>4197000</v>
      </c>
      <c r="K28" s="41">
        <f t="shared" si="11"/>
        <v>6106607</v>
      </c>
      <c r="L28" s="40">
        <f t="shared" si="11"/>
        <v>5230000</v>
      </c>
      <c r="M28" s="41">
        <f t="shared" si="11"/>
        <v>3194049</v>
      </c>
      <c r="N28" s="40">
        <f t="shared" si="11"/>
        <v>0</v>
      </c>
      <c r="O28" s="41">
        <f t="shared" si="11"/>
        <v>0</v>
      </c>
      <c r="P28" s="40">
        <f t="shared" si="11"/>
        <v>13712000</v>
      </c>
      <c r="Q28" s="41">
        <f t="shared" si="11"/>
        <v>14571254</v>
      </c>
      <c r="R28" s="20">
        <f t="shared" si="7"/>
        <v>24.612818680009529</v>
      </c>
      <c r="S28" s="21">
        <f t="shared" si="8"/>
        <v>-47.695193091679229</v>
      </c>
      <c r="T28" s="20">
        <f t="shared" si="9"/>
        <v>68.797350860468626</v>
      </c>
      <c r="U28" s="22">
        <f t="shared" si="10"/>
        <v>73.10849430535346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2400000</v>
      </c>
      <c r="C31" s="42"/>
      <c r="D31" s="42"/>
      <c r="E31" s="42">
        <f t="shared" si="4"/>
        <v>2400000</v>
      </c>
      <c r="F31" s="43">
        <v>2400000</v>
      </c>
      <c r="G31" s="44">
        <v>2400000</v>
      </c>
      <c r="H31" s="43">
        <v>345000</v>
      </c>
      <c r="I31" s="44">
        <v>344844</v>
      </c>
      <c r="J31" s="43">
        <v>1158000</v>
      </c>
      <c r="K31" s="44">
        <v>1159043</v>
      </c>
      <c r="L31" s="43">
        <v>495000</v>
      </c>
      <c r="M31" s="44">
        <v>494504</v>
      </c>
      <c r="N31" s="43"/>
      <c r="O31" s="44"/>
      <c r="P31" s="43">
        <f t="shared" si="5"/>
        <v>1998000</v>
      </c>
      <c r="Q31" s="44">
        <f t="shared" si="6"/>
        <v>1998391</v>
      </c>
      <c r="R31" s="24">
        <f t="shared" si="7"/>
        <v>-57.253886010362699</v>
      </c>
      <c r="S31" s="25">
        <f t="shared" si="8"/>
        <v>-57.335146323302929</v>
      </c>
      <c r="T31" s="24">
        <f t="shared" si="9"/>
        <v>83.25</v>
      </c>
      <c r="U31" s="26">
        <f t="shared" si="10"/>
        <v>83.266291666666675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6531000</v>
      </c>
      <c r="C33" s="42"/>
      <c r="D33" s="42"/>
      <c r="E33" s="42">
        <f t="shared" si="4"/>
        <v>6531000</v>
      </c>
      <c r="F33" s="43">
        <v>6531000</v>
      </c>
      <c r="G33" s="44">
        <v>6531000</v>
      </c>
      <c r="H33" s="43">
        <v>1633000</v>
      </c>
      <c r="I33" s="44">
        <v>2620098</v>
      </c>
      <c r="J33" s="43">
        <v>346000</v>
      </c>
      <c r="K33" s="44">
        <v>346368</v>
      </c>
      <c r="L33" s="43">
        <v>2325000</v>
      </c>
      <c r="M33" s="44">
        <v>712821</v>
      </c>
      <c r="N33" s="43"/>
      <c r="O33" s="44"/>
      <c r="P33" s="43">
        <f t="shared" si="5"/>
        <v>4304000</v>
      </c>
      <c r="Q33" s="44">
        <f t="shared" si="6"/>
        <v>3679287</v>
      </c>
      <c r="R33" s="24">
        <f t="shared" si="7"/>
        <v>571.96531791907512</v>
      </c>
      <c r="S33" s="25">
        <f t="shared" si="8"/>
        <v>105.79874584257207</v>
      </c>
      <c r="T33" s="24">
        <f t="shared" si="9"/>
        <v>65.901087122952077</v>
      </c>
      <c r="U33" s="26">
        <f t="shared" si="10"/>
        <v>56.335737253100589</v>
      </c>
      <c r="V33" s="43"/>
      <c r="W33" s="44"/>
    </row>
    <row r="34" spans="1:23" ht="13" x14ac:dyDescent="0.3">
      <c r="A34" s="23" t="s">
        <v>60</v>
      </c>
      <c r="B34" s="42">
        <v>8000000</v>
      </c>
      <c r="C34" s="42"/>
      <c r="D34" s="42"/>
      <c r="E34" s="42">
        <f t="shared" si="4"/>
        <v>8000000</v>
      </c>
      <c r="F34" s="43">
        <v>8000000</v>
      </c>
      <c r="G34" s="44">
        <v>8000000</v>
      </c>
      <c r="H34" s="43">
        <v>2307000</v>
      </c>
      <c r="I34" s="44">
        <v>2305656</v>
      </c>
      <c r="J34" s="43">
        <v>2693000</v>
      </c>
      <c r="K34" s="44">
        <v>3830644</v>
      </c>
      <c r="L34" s="43">
        <v>872000</v>
      </c>
      <c r="M34" s="44">
        <v>759392</v>
      </c>
      <c r="N34" s="43"/>
      <c r="O34" s="44"/>
      <c r="P34" s="43">
        <f t="shared" si="5"/>
        <v>5872000</v>
      </c>
      <c r="Q34" s="44">
        <f t="shared" si="6"/>
        <v>6895692</v>
      </c>
      <c r="R34" s="24">
        <f t="shared" si="7"/>
        <v>-67.619754920163388</v>
      </c>
      <c r="S34" s="25">
        <f t="shared" si="8"/>
        <v>-80.175865990157263</v>
      </c>
      <c r="T34" s="24">
        <f t="shared" si="9"/>
        <v>73.400000000000006</v>
      </c>
      <c r="U34" s="26">
        <f t="shared" si="10"/>
        <v>86.196150000000003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3000000</v>
      </c>
      <c r="C36" s="42"/>
      <c r="D36" s="42"/>
      <c r="E36" s="42">
        <f t="shared" si="4"/>
        <v>3000000</v>
      </c>
      <c r="F36" s="43">
        <v>3000000</v>
      </c>
      <c r="G36" s="44">
        <v>3000000</v>
      </c>
      <c r="H36" s="43"/>
      <c r="I36" s="44"/>
      <c r="J36" s="43"/>
      <c r="K36" s="44">
        <v>770552</v>
      </c>
      <c r="L36" s="43">
        <v>1538000</v>
      </c>
      <c r="M36" s="44">
        <v>1227332</v>
      </c>
      <c r="N36" s="43"/>
      <c r="O36" s="44"/>
      <c r="P36" s="43">
        <f t="shared" si="5"/>
        <v>1538000</v>
      </c>
      <c r="Q36" s="44">
        <f t="shared" si="6"/>
        <v>1997884</v>
      </c>
      <c r="R36" s="24">
        <f t="shared" si="7"/>
        <v>0</v>
      </c>
      <c r="S36" s="25">
        <f t="shared" si="8"/>
        <v>59.279581391002814</v>
      </c>
      <c r="T36" s="24">
        <f t="shared" si="9"/>
        <v>51.266666666666673</v>
      </c>
      <c r="U36" s="26">
        <f t="shared" si="10"/>
        <v>66.596133333333327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38258000</v>
      </c>
      <c r="C43" s="45">
        <f t="shared" si="20"/>
        <v>0</v>
      </c>
      <c r="D43" s="45">
        <f t="shared" si="20"/>
        <v>0</v>
      </c>
      <c r="E43" s="45">
        <f t="shared" si="20"/>
        <v>38258000</v>
      </c>
      <c r="F43" s="46">
        <f t="shared" si="20"/>
        <v>34966000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38258000</v>
      </c>
      <c r="C44" s="39">
        <f t="shared" si="22"/>
        <v>0</v>
      </c>
      <c r="D44" s="39">
        <f t="shared" si="22"/>
        <v>0</v>
      </c>
      <c r="E44" s="39">
        <f t="shared" si="22"/>
        <v>38258000</v>
      </c>
      <c r="F44" s="40">
        <f t="shared" si="22"/>
        <v>34966000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36258000</v>
      </c>
      <c r="C46" s="42"/>
      <c r="D46" s="42"/>
      <c r="E46" s="42">
        <f t="shared" si="13"/>
        <v>36258000</v>
      </c>
      <c r="F46" s="43">
        <v>32966000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2000000</v>
      </c>
      <c r="C47" s="42"/>
      <c r="D47" s="42"/>
      <c r="E47" s="42">
        <f t="shared" si="13"/>
        <v>2000000</v>
      </c>
      <c r="F47" s="43">
        <v>2000000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962356000</v>
      </c>
      <c r="C61" s="39">
        <f t="shared" si="26"/>
        <v>30000000</v>
      </c>
      <c r="D61" s="39">
        <f t="shared" si="26"/>
        <v>0</v>
      </c>
      <c r="E61" s="39">
        <f t="shared" si="26"/>
        <v>992356000</v>
      </c>
      <c r="F61" s="40">
        <f t="shared" si="26"/>
        <v>989064000</v>
      </c>
      <c r="G61" s="41">
        <f t="shared" si="26"/>
        <v>932778000</v>
      </c>
      <c r="H61" s="40">
        <f t="shared" si="26"/>
        <v>135851000</v>
      </c>
      <c r="I61" s="41">
        <f t="shared" si="26"/>
        <v>169149287</v>
      </c>
      <c r="J61" s="40">
        <f t="shared" si="26"/>
        <v>309420000</v>
      </c>
      <c r="K61" s="41">
        <f t="shared" si="26"/>
        <v>274927046</v>
      </c>
      <c r="L61" s="40">
        <f t="shared" si="26"/>
        <v>194724000</v>
      </c>
      <c r="M61" s="41">
        <f t="shared" si="26"/>
        <v>224762409</v>
      </c>
      <c r="N61" s="40">
        <f t="shared" si="26"/>
        <v>0</v>
      </c>
      <c r="O61" s="41">
        <f t="shared" si="26"/>
        <v>0</v>
      </c>
      <c r="P61" s="40">
        <f t="shared" si="26"/>
        <v>639995000</v>
      </c>
      <c r="Q61" s="41">
        <f t="shared" si="26"/>
        <v>668838742</v>
      </c>
      <c r="R61" s="20">
        <f t="shared" si="16"/>
        <v>-37.068062827225127</v>
      </c>
      <c r="S61" s="21">
        <f t="shared" si="17"/>
        <v>-18.246526753137264</v>
      </c>
      <c r="T61" s="20">
        <f t="shared" si="18"/>
        <v>64.492480521103317</v>
      </c>
      <c r="U61" s="22">
        <f t="shared" si="19"/>
        <v>67.399072711809069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962356000</v>
      </c>
      <c r="C65" s="48">
        <f t="shared" si="30"/>
        <v>30000000</v>
      </c>
      <c r="D65" s="48">
        <f t="shared" si="30"/>
        <v>0</v>
      </c>
      <c r="E65" s="48">
        <f t="shared" si="30"/>
        <v>992356000</v>
      </c>
      <c r="F65" s="49">
        <f t="shared" si="30"/>
        <v>989064000</v>
      </c>
      <c r="G65" s="50">
        <f t="shared" si="30"/>
        <v>932778000</v>
      </c>
      <c r="H65" s="49">
        <f t="shared" si="30"/>
        <v>135851000</v>
      </c>
      <c r="I65" s="50">
        <f t="shared" si="30"/>
        <v>169149287</v>
      </c>
      <c r="J65" s="49">
        <f t="shared" si="30"/>
        <v>309420000</v>
      </c>
      <c r="K65" s="50">
        <f t="shared" si="30"/>
        <v>274927046</v>
      </c>
      <c r="L65" s="49">
        <f t="shared" si="30"/>
        <v>194724000</v>
      </c>
      <c r="M65" s="51">
        <f t="shared" si="30"/>
        <v>224762409</v>
      </c>
      <c r="N65" s="49">
        <f t="shared" si="30"/>
        <v>0</v>
      </c>
      <c r="O65" s="50">
        <f t="shared" si="30"/>
        <v>0</v>
      </c>
      <c r="P65" s="49">
        <f t="shared" si="30"/>
        <v>639995000</v>
      </c>
      <c r="Q65" s="50">
        <f t="shared" si="30"/>
        <v>668838742</v>
      </c>
      <c r="R65" s="34">
        <f t="shared" si="16"/>
        <v>-37.068062827225127</v>
      </c>
      <c r="S65" s="35">
        <f t="shared" si="17"/>
        <v>-18.246526753137264</v>
      </c>
      <c r="T65" s="34">
        <f t="shared" si="18"/>
        <v>64.492480521103317</v>
      </c>
      <c r="U65" s="35">
        <f t="shared" si="19"/>
        <v>67.399072711809069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70643000</v>
      </c>
      <c r="C8" s="36">
        <f t="shared" si="0"/>
        <v>18000000</v>
      </c>
      <c r="D8" s="36">
        <f t="shared" si="0"/>
        <v>0</v>
      </c>
      <c r="E8" s="36">
        <f t="shared" si="0"/>
        <v>88643000</v>
      </c>
      <c r="F8" s="37">
        <f t="shared" si="0"/>
        <v>88643000</v>
      </c>
      <c r="G8" s="38">
        <f t="shared" si="0"/>
        <v>88643000</v>
      </c>
      <c r="H8" s="37">
        <f t="shared" si="0"/>
        <v>29889000</v>
      </c>
      <c r="I8" s="38">
        <f t="shared" si="0"/>
        <v>11883718</v>
      </c>
      <c r="J8" s="37">
        <f t="shared" si="0"/>
        <v>9167000</v>
      </c>
      <c r="K8" s="38">
        <f t="shared" si="0"/>
        <v>24652419</v>
      </c>
      <c r="L8" s="37">
        <f t="shared" si="0"/>
        <v>9541000</v>
      </c>
      <c r="M8" s="38">
        <f t="shared" si="0"/>
        <v>10004509</v>
      </c>
      <c r="N8" s="37">
        <f t="shared" si="0"/>
        <v>0</v>
      </c>
      <c r="O8" s="38">
        <f t="shared" si="0"/>
        <v>0</v>
      </c>
      <c r="P8" s="37">
        <f t="shared" si="0"/>
        <v>48597000</v>
      </c>
      <c r="Q8" s="38">
        <f t="shared" si="0"/>
        <v>46540646</v>
      </c>
      <c r="R8" s="16">
        <f>IF(($J8       =0),0,((($L8       -$J8       )/$J8       )*100))</f>
        <v>4.0798516417584816</v>
      </c>
      <c r="S8" s="17">
        <f>IF(($K8       =0),0,((($M8       -$K8       )/$K8       )*100))</f>
        <v>-59.417739086780898</v>
      </c>
      <c r="T8" s="16">
        <f>IF(($E8       =0),0,(($P8       /$E8       )*100))</f>
        <v>54.823279898017894</v>
      </c>
      <c r="U8" s="18">
        <f>IF(($E8       =0),0,(($Q8       /$E8       )*100))</f>
        <v>52.50346445855849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66752000</v>
      </c>
      <c r="C9" s="39">
        <f t="shared" si="2"/>
        <v>18000000</v>
      </c>
      <c r="D9" s="39">
        <f t="shared" si="2"/>
        <v>0</v>
      </c>
      <c r="E9" s="39">
        <f t="shared" si="2"/>
        <v>84752000</v>
      </c>
      <c r="F9" s="40">
        <f t="shared" si="2"/>
        <v>84752000</v>
      </c>
      <c r="G9" s="41">
        <f t="shared" si="2"/>
        <v>84752000</v>
      </c>
      <c r="H9" s="40">
        <f t="shared" si="2"/>
        <v>29225000</v>
      </c>
      <c r="I9" s="41">
        <f t="shared" si="2"/>
        <v>10755592</v>
      </c>
      <c r="J9" s="40">
        <f t="shared" si="2"/>
        <v>7715000</v>
      </c>
      <c r="K9" s="41">
        <f t="shared" si="2"/>
        <v>23096553</v>
      </c>
      <c r="L9" s="40">
        <f t="shared" si="2"/>
        <v>8878000</v>
      </c>
      <c r="M9" s="41">
        <f t="shared" si="2"/>
        <v>9298150</v>
      </c>
      <c r="N9" s="40">
        <f t="shared" si="2"/>
        <v>0</v>
      </c>
      <c r="O9" s="41">
        <f t="shared" si="2"/>
        <v>0</v>
      </c>
      <c r="P9" s="40">
        <f t="shared" si="2"/>
        <v>45818000</v>
      </c>
      <c r="Q9" s="41">
        <f t="shared" si="2"/>
        <v>43150295</v>
      </c>
      <c r="R9" s="20">
        <f>IF(($J9       =0),0,((($L9       -$J9       )/$J9       )*100))</f>
        <v>15.07453013609851</v>
      </c>
      <c r="S9" s="21">
        <f>IF(($K9       =0),0,((($M9       -$K9       )/$K9       )*100))</f>
        <v>-59.742261107101136</v>
      </c>
      <c r="T9" s="20">
        <f>IF(($E9       =0),0,(($P9       /$E9       )*100))</f>
        <v>54.061261091183688</v>
      </c>
      <c r="U9" s="22">
        <f>IF(($E9       =0),0,(($Q9       /$E9       )*100))</f>
        <v>50.913600858976778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66752000</v>
      </c>
      <c r="C10" s="42"/>
      <c r="D10" s="42"/>
      <c r="E10" s="42">
        <f t="shared" ref="E10:E41" si="4">$B10      +$C10      +$D10</f>
        <v>66752000</v>
      </c>
      <c r="F10" s="43">
        <v>66752000</v>
      </c>
      <c r="G10" s="44">
        <v>66752000</v>
      </c>
      <c r="H10" s="43">
        <v>29225000</v>
      </c>
      <c r="I10" s="44">
        <v>10755592</v>
      </c>
      <c r="J10" s="43">
        <v>7715000</v>
      </c>
      <c r="K10" s="44">
        <v>23096553</v>
      </c>
      <c r="L10" s="43">
        <v>8878000</v>
      </c>
      <c r="M10" s="44">
        <v>9298150</v>
      </c>
      <c r="N10" s="43"/>
      <c r="O10" s="44"/>
      <c r="P10" s="43">
        <f t="shared" ref="P10:P41" si="5">$H10      +$J10      +$L10      +$N10</f>
        <v>45818000</v>
      </c>
      <c r="Q10" s="44">
        <f t="shared" ref="Q10:Q41" si="6">$I10      +$K10      +$M10      +$O10</f>
        <v>43150295</v>
      </c>
      <c r="R10" s="24">
        <f t="shared" ref="R10:R41" si="7">IF(($J10      =0),0,((($L10      -$J10      )/$J10      )*100))</f>
        <v>15.07453013609851</v>
      </c>
      <c r="S10" s="25">
        <f t="shared" ref="S10:S41" si="8">IF(($K10      =0),0,((($M10      -$K10      )/$K10      )*100))</f>
        <v>-59.742261107101136</v>
      </c>
      <c r="T10" s="24">
        <f t="shared" ref="T10:T41" si="9">IF(($E10      =0),0,(($P10      /$E10      )*100))</f>
        <v>68.639141898370085</v>
      </c>
      <c r="U10" s="26">
        <f t="shared" ref="U10:U41" si="10">IF(($E10      =0),0,(($Q10      /$E10      )*100))</f>
        <v>64.642699844199427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18000000</v>
      </c>
      <c r="D20" s="42"/>
      <c r="E20" s="42">
        <f t="shared" si="4"/>
        <v>18000000</v>
      </c>
      <c r="F20" s="43">
        <v>18000000</v>
      </c>
      <c r="G20" s="44">
        <v>18000000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3891000</v>
      </c>
      <c r="C28" s="39">
        <f t="shared" si="11"/>
        <v>0</v>
      </c>
      <c r="D28" s="39">
        <f t="shared" si="11"/>
        <v>0</v>
      </c>
      <c r="E28" s="39">
        <f t="shared" si="11"/>
        <v>3891000</v>
      </c>
      <c r="F28" s="40">
        <f t="shared" si="11"/>
        <v>3891000</v>
      </c>
      <c r="G28" s="41">
        <f t="shared" si="11"/>
        <v>3891000</v>
      </c>
      <c r="H28" s="40">
        <f t="shared" si="11"/>
        <v>664000</v>
      </c>
      <c r="I28" s="41">
        <f t="shared" si="11"/>
        <v>1128126</v>
      </c>
      <c r="J28" s="40">
        <f t="shared" si="11"/>
        <v>1452000</v>
      </c>
      <c r="K28" s="41">
        <f t="shared" si="11"/>
        <v>1555866</v>
      </c>
      <c r="L28" s="40">
        <f t="shared" si="11"/>
        <v>663000</v>
      </c>
      <c r="M28" s="41">
        <f t="shared" si="11"/>
        <v>706359</v>
      </c>
      <c r="N28" s="40">
        <f t="shared" si="11"/>
        <v>0</v>
      </c>
      <c r="O28" s="41">
        <f t="shared" si="11"/>
        <v>0</v>
      </c>
      <c r="P28" s="40">
        <f t="shared" si="11"/>
        <v>2779000</v>
      </c>
      <c r="Q28" s="41">
        <f t="shared" si="11"/>
        <v>3390351</v>
      </c>
      <c r="R28" s="20">
        <f t="shared" si="7"/>
        <v>-54.338842975206617</v>
      </c>
      <c r="S28" s="21">
        <f t="shared" si="8"/>
        <v>-54.600267632302526</v>
      </c>
      <c r="T28" s="20">
        <f t="shared" si="9"/>
        <v>71.421228475970196</v>
      </c>
      <c r="U28" s="22">
        <f t="shared" si="10"/>
        <v>87.133153430994597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191000</v>
      </c>
      <c r="I31" s="44">
        <v>191067</v>
      </c>
      <c r="J31" s="43">
        <v>601000</v>
      </c>
      <c r="K31" s="44">
        <v>601925</v>
      </c>
      <c r="L31" s="43">
        <v>663000</v>
      </c>
      <c r="M31" s="44">
        <v>706359</v>
      </c>
      <c r="N31" s="43"/>
      <c r="O31" s="44"/>
      <c r="P31" s="43">
        <f t="shared" si="5"/>
        <v>1455000</v>
      </c>
      <c r="Q31" s="44">
        <f t="shared" si="6"/>
        <v>1499351</v>
      </c>
      <c r="R31" s="24">
        <f t="shared" si="7"/>
        <v>10.316139767054908</v>
      </c>
      <c r="S31" s="25">
        <f t="shared" si="8"/>
        <v>17.35000207667068</v>
      </c>
      <c r="T31" s="24">
        <f t="shared" si="9"/>
        <v>72.75</v>
      </c>
      <c r="U31" s="26">
        <f t="shared" si="10"/>
        <v>74.967550000000003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1891000</v>
      </c>
      <c r="C33" s="42"/>
      <c r="D33" s="42"/>
      <c r="E33" s="42">
        <f t="shared" si="4"/>
        <v>1891000</v>
      </c>
      <c r="F33" s="43">
        <v>1891000</v>
      </c>
      <c r="G33" s="44">
        <v>1891000</v>
      </c>
      <c r="H33" s="43">
        <v>473000</v>
      </c>
      <c r="I33" s="44">
        <v>937059</v>
      </c>
      <c r="J33" s="43">
        <v>851000</v>
      </c>
      <c r="K33" s="44">
        <v>953941</v>
      </c>
      <c r="L33" s="43"/>
      <c r="M33" s="44"/>
      <c r="N33" s="43"/>
      <c r="O33" s="44"/>
      <c r="P33" s="43">
        <f t="shared" si="5"/>
        <v>1324000</v>
      </c>
      <c r="Q33" s="44">
        <f t="shared" si="6"/>
        <v>1891000</v>
      </c>
      <c r="R33" s="24">
        <f t="shared" si="7"/>
        <v>-100</v>
      </c>
      <c r="S33" s="25">
        <f t="shared" si="8"/>
        <v>-100</v>
      </c>
      <c r="T33" s="24">
        <f t="shared" si="9"/>
        <v>70.015864621893172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18790000</v>
      </c>
      <c r="C43" s="45">
        <f t="shared" si="20"/>
        <v>0</v>
      </c>
      <c r="D43" s="45">
        <f t="shared" si="20"/>
        <v>0</v>
      </c>
      <c r="E43" s="45">
        <f t="shared" si="20"/>
        <v>18790000</v>
      </c>
      <c r="F43" s="46">
        <f t="shared" si="20"/>
        <v>17084000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18790000</v>
      </c>
      <c r="C44" s="39">
        <f t="shared" si="22"/>
        <v>0</v>
      </c>
      <c r="D44" s="39">
        <f t="shared" si="22"/>
        <v>0</v>
      </c>
      <c r="E44" s="39">
        <f t="shared" si="22"/>
        <v>18790000</v>
      </c>
      <c r="F44" s="40">
        <f t="shared" si="22"/>
        <v>17084000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18790000</v>
      </c>
      <c r="C46" s="42"/>
      <c r="D46" s="42"/>
      <c r="E46" s="42">
        <f t="shared" si="13"/>
        <v>18790000</v>
      </c>
      <c r="F46" s="43">
        <v>17084000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89433000</v>
      </c>
      <c r="C61" s="39">
        <f t="shared" si="26"/>
        <v>18000000</v>
      </c>
      <c r="D61" s="39">
        <f t="shared" si="26"/>
        <v>0</v>
      </c>
      <c r="E61" s="39">
        <f t="shared" si="26"/>
        <v>107433000</v>
      </c>
      <c r="F61" s="40">
        <f t="shared" si="26"/>
        <v>105727000</v>
      </c>
      <c r="G61" s="41">
        <f t="shared" si="26"/>
        <v>88643000</v>
      </c>
      <c r="H61" s="40">
        <f t="shared" si="26"/>
        <v>29889000</v>
      </c>
      <c r="I61" s="41">
        <f t="shared" si="26"/>
        <v>11883718</v>
      </c>
      <c r="J61" s="40">
        <f t="shared" si="26"/>
        <v>9167000</v>
      </c>
      <c r="K61" s="41">
        <f t="shared" si="26"/>
        <v>24652419</v>
      </c>
      <c r="L61" s="40">
        <f t="shared" si="26"/>
        <v>9541000</v>
      </c>
      <c r="M61" s="41">
        <f t="shared" si="26"/>
        <v>10004509</v>
      </c>
      <c r="N61" s="40">
        <f t="shared" si="26"/>
        <v>0</v>
      </c>
      <c r="O61" s="41">
        <f t="shared" si="26"/>
        <v>0</v>
      </c>
      <c r="P61" s="40">
        <f t="shared" si="26"/>
        <v>48597000</v>
      </c>
      <c r="Q61" s="41">
        <f t="shared" si="26"/>
        <v>46540646</v>
      </c>
      <c r="R61" s="20">
        <f t="shared" si="16"/>
        <v>4.0798516417584816</v>
      </c>
      <c r="S61" s="21">
        <f t="shared" si="17"/>
        <v>-59.417739086780898</v>
      </c>
      <c r="T61" s="20">
        <f t="shared" si="18"/>
        <v>45.23470442042948</v>
      </c>
      <c r="U61" s="22">
        <f t="shared" si="19"/>
        <v>43.320624016829093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89433000</v>
      </c>
      <c r="C65" s="48">
        <f t="shared" si="30"/>
        <v>18000000</v>
      </c>
      <c r="D65" s="48">
        <f t="shared" si="30"/>
        <v>0</v>
      </c>
      <c r="E65" s="48">
        <f t="shared" si="30"/>
        <v>107433000</v>
      </c>
      <c r="F65" s="49">
        <f t="shared" si="30"/>
        <v>105727000</v>
      </c>
      <c r="G65" s="50">
        <f t="shared" si="30"/>
        <v>88643000</v>
      </c>
      <c r="H65" s="49">
        <f t="shared" si="30"/>
        <v>29889000</v>
      </c>
      <c r="I65" s="50">
        <f t="shared" si="30"/>
        <v>11883718</v>
      </c>
      <c r="J65" s="49">
        <f t="shared" si="30"/>
        <v>9167000</v>
      </c>
      <c r="K65" s="50">
        <f t="shared" si="30"/>
        <v>24652419</v>
      </c>
      <c r="L65" s="49">
        <f t="shared" si="30"/>
        <v>9541000</v>
      </c>
      <c r="M65" s="51">
        <f t="shared" si="30"/>
        <v>10004509</v>
      </c>
      <c r="N65" s="49">
        <f t="shared" si="30"/>
        <v>0</v>
      </c>
      <c r="O65" s="50">
        <f t="shared" si="30"/>
        <v>0</v>
      </c>
      <c r="P65" s="49">
        <f t="shared" si="30"/>
        <v>48597000</v>
      </c>
      <c r="Q65" s="50">
        <f t="shared" si="30"/>
        <v>46540646</v>
      </c>
      <c r="R65" s="34">
        <f t="shared" si="16"/>
        <v>4.0798516417584816</v>
      </c>
      <c r="S65" s="35">
        <f t="shared" si="17"/>
        <v>-59.417739086780898</v>
      </c>
      <c r="T65" s="34">
        <f t="shared" si="18"/>
        <v>45.23470442042948</v>
      </c>
      <c r="U65" s="35">
        <f t="shared" si="19"/>
        <v>43.320624016829093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69234000</v>
      </c>
      <c r="C8" s="36">
        <f t="shared" si="0"/>
        <v>40000000</v>
      </c>
      <c r="D8" s="36">
        <f t="shared" si="0"/>
        <v>0</v>
      </c>
      <c r="E8" s="36">
        <f t="shared" si="0"/>
        <v>109234000</v>
      </c>
      <c r="F8" s="37">
        <f t="shared" si="0"/>
        <v>109234000</v>
      </c>
      <c r="G8" s="38">
        <f t="shared" si="0"/>
        <v>109234000</v>
      </c>
      <c r="H8" s="37">
        <f t="shared" si="0"/>
        <v>13571000</v>
      </c>
      <c r="I8" s="38">
        <f t="shared" si="0"/>
        <v>0</v>
      </c>
      <c r="J8" s="37">
        <f t="shared" si="0"/>
        <v>19937000</v>
      </c>
      <c r="K8" s="38">
        <f t="shared" si="0"/>
        <v>0</v>
      </c>
      <c r="L8" s="37">
        <f t="shared" si="0"/>
        <v>21387000</v>
      </c>
      <c r="M8" s="38">
        <f t="shared" si="0"/>
        <v>42444594</v>
      </c>
      <c r="N8" s="37">
        <f t="shared" si="0"/>
        <v>0</v>
      </c>
      <c r="O8" s="38">
        <f t="shared" si="0"/>
        <v>0</v>
      </c>
      <c r="P8" s="37">
        <f t="shared" si="0"/>
        <v>54895000</v>
      </c>
      <c r="Q8" s="38">
        <f t="shared" si="0"/>
        <v>42444594</v>
      </c>
      <c r="R8" s="16">
        <f>IF(($J8       =0),0,((($L8       -$J8       )/$J8       )*100))</f>
        <v>7.2729096654461545</v>
      </c>
      <c r="S8" s="17">
        <f>IF(($K8       =0),0,((($M8       -$K8       )/$K8       )*100))</f>
        <v>0</v>
      </c>
      <c r="T8" s="16">
        <f>IF(($E8       =0),0,(($P8       /$E8       )*100))</f>
        <v>50.254499514803086</v>
      </c>
      <c r="U8" s="18">
        <f>IF(($E8       =0),0,(($Q8       /$E8       )*100))</f>
        <v>38.85657762235202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49780000</v>
      </c>
      <c r="C9" s="39">
        <f t="shared" si="2"/>
        <v>40000000</v>
      </c>
      <c r="D9" s="39">
        <f t="shared" si="2"/>
        <v>0</v>
      </c>
      <c r="E9" s="39">
        <f t="shared" si="2"/>
        <v>89780000</v>
      </c>
      <c r="F9" s="40">
        <f t="shared" si="2"/>
        <v>89780000</v>
      </c>
      <c r="G9" s="41">
        <f t="shared" si="2"/>
        <v>89780000</v>
      </c>
      <c r="H9" s="40">
        <f t="shared" si="2"/>
        <v>11781000</v>
      </c>
      <c r="I9" s="41">
        <f t="shared" si="2"/>
        <v>0</v>
      </c>
      <c r="J9" s="40">
        <f t="shared" si="2"/>
        <v>19182000</v>
      </c>
      <c r="K9" s="41">
        <f t="shared" si="2"/>
        <v>0</v>
      </c>
      <c r="L9" s="40">
        <f t="shared" si="2"/>
        <v>5968000</v>
      </c>
      <c r="M9" s="41">
        <f t="shared" si="2"/>
        <v>39721426</v>
      </c>
      <c r="N9" s="40">
        <f t="shared" si="2"/>
        <v>0</v>
      </c>
      <c r="O9" s="41">
        <f t="shared" si="2"/>
        <v>0</v>
      </c>
      <c r="P9" s="40">
        <f t="shared" si="2"/>
        <v>36931000</v>
      </c>
      <c r="Q9" s="41">
        <f t="shared" si="2"/>
        <v>39721426</v>
      </c>
      <c r="R9" s="20">
        <f>IF(($J9       =0),0,((($L9       -$J9       )/$J9       )*100))</f>
        <v>-68.88749869669482</v>
      </c>
      <c r="S9" s="21">
        <f>IF(($K9       =0),0,((($M9       -$K9       )/$K9       )*100))</f>
        <v>0</v>
      </c>
      <c r="T9" s="20">
        <f>IF(($E9       =0),0,(($P9       /$E9       )*100))</f>
        <v>41.134996658498551</v>
      </c>
      <c r="U9" s="22">
        <f>IF(($E9       =0),0,(($Q9       /$E9       )*100))</f>
        <v>44.243067498329246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29780000</v>
      </c>
      <c r="C10" s="42"/>
      <c r="D10" s="42"/>
      <c r="E10" s="42">
        <f t="shared" ref="E10:E41" si="4">$B10      +$C10      +$D10</f>
        <v>29780000</v>
      </c>
      <c r="F10" s="43">
        <v>29780000</v>
      </c>
      <c r="G10" s="44">
        <v>29780000</v>
      </c>
      <c r="H10" s="43">
        <v>5281000</v>
      </c>
      <c r="I10" s="44"/>
      <c r="J10" s="43">
        <v>12682000</v>
      </c>
      <c r="K10" s="44"/>
      <c r="L10" s="43">
        <v>346000</v>
      </c>
      <c r="M10" s="44">
        <v>27256898</v>
      </c>
      <c r="N10" s="43"/>
      <c r="O10" s="44"/>
      <c r="P10" s="43">
        <f t="shared" ref="P10:P41" si="5">$H10      +$J10      +$L10      +$N10</f>
        <v>18309000</v>
      </c>
      <c r="Q10" s="44">
        <f t="shared" ref="Q10:Q41" si="6">$I10      +$K10      +$M10      +$O10</f>
        <v>27256898</v>
      </c>
      <c r="R10" s="24">
        <f t="shared" ref="R10:R41" si="7">IF(($J10      =0),0,((($L10      -$J10      )/$J10      )*100))</f>
        <v>-97.271723702885978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61.480859637340501</v>
      </c>
      <c r="U10" s="26">
        <f t="shared" ref="U10:U41" si="10">IF(($E10      =0),0,(($Q10      /$E10      )*100))</f>
        <v>91.527528542646081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20000000</v>
      </c>
      <c r="C13" s="42"/>
      <c r="D13" s="42"/>
      <c r="E13" s="42">
        <f t="shared" si="4"/>
        <v>20000000</v>
      </c>
      <c r="F13" s="43">
        <v>20000000</v>
      </c>
      <c r="G13" s="44">
        <v>20000000</v>
      </c>
      <c r="H13" s="43">
        <v>6500000</v>
      </c>
      <c r="I13" s="44"/>
      <c r="J13" s="43">
        <v>6500000</v>
      </c>
      <c r="K13" s="44"/>
      <c r="L13" s="43">
        <v>5622000</v>
      </c>
      <c r="M13" s="44">
        <v>12464528</v>
      </c>
      <c r="N13" s="43"/>
      <c r="O13" s="44"/>
      <c r="P13" s="43">
        <f t="shared" si="5"/>
        <v>18622000</v>
      </c>
      <c r="Q13" s="44">
        <f t="shared" si="6"/>
        <v>12464528</v>
      </c>
      <c r="R13" s="24">
        <f t="shared" si="7"/>
        <v>-13.507692307692306</v>
      </c>
      <c r="S13" s="25">
        <f t="shared" si="8"/>
        <v>0</v>
      </c>
      <c r="T13" s="24">
        <f t="shared" si="9"/>
        <v>93.11</v>
      </c>
      <c r="U13" s="26">
        <f t="shared" si="10"/>
        <v>62.322639999999993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40000000</v>
      </c>
      <c r="D20" s="42"/>
      <c r="E20" s="42">
        <f t="shared" si="4"/>
        <v>40000000</v>
      </c>
      <c r="F20" s="43">
        <v>40000000</v>
      </c>
      <c r="G20" s="44">
        <v>40000000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19454000</v>
      </c>
      <c r="C28" s="39">
        <f t="shared" si="11"/>
        <v>0</v>
      </c>
      <c r="D28" s="39">
        <f t="shared" si="11"/>
        <v>0</v>
      </c>
      <c r="E28" s="39">
        <f t="shared" si="11"/>
        <v>19454000</v>
      </c>
      <c r="F28" s="40">
        <f t="shared" si="11"/>
        <v>19454000</v>
      </c>
      <c r="G28" s="41">
        <f t="shared" si="11"/>
        <v>19454000</v>
      </c>
      <c r="H28" s="40">
        <f t="shared" si="11"/>
        <v>1790000</v>
      </c>
      <c r="I28" s="41">
        <f t="shared" si="11"/>
        <v>0</v>
      </c>
      <c r="J28" s="40">
        <f t="shared" si="11"/>
        <v>755000</v>
      </c>
      <c r="K28" s="41">
        <f t="shared" si="11"/>
        <v>0</v>
      </c>
      <c r="L28" s="40">
        <f t="shared" si="11"/>
        <v>15419000</v>
      </c>
      <c r="M28" s="41">
        <f t="shared" si="11"/>
        <v>2723168</v>
      </c>
      <c r="N28" s="40">
        <f t="shared" si="11"/>
        <v>0</v>
      </c>
      <c r="O28" s="41">
        <f t="shared" si="11"/>
        <v>0</v>
      </c>
      <c r="P28" s="40">
        <f t="shared" si="11"/>
        <v>17964000</v>
      </c>
      <c r="Q28" s="41">
        <f t="shared" si="11"/>
        <v>2723168</v>
      </c>
      <c r="R28" s="20">
        <f t="shared" si="7"/>
        <v>1942.2516556291391</v>
      </c>
      <c r="S28" s="21">
        <f t="shared" si="8"/>
        <v>0</v>
      </c>
      <c r="T28" s="20">
        <f t="shared" si="9"/>
        <v>92.340906754394979</v>
      </c>
      <c r="U28" s="22">
        <f t="shared" si="10"/>
        <v>13.99798499023337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1633000</v>
      </c>
      <c r="I31" s="44"/>
      <c r="J31" s="43">
        <v>632000</v>
      </c>
      <c r="K31" s="44"/>
      <c r="L31" s="43">
        <v>84000</v>
      </c>
      <c r="M31" s="44">
        <v>1875001</v>
      </c>
      <c r="N31" s="43"/>
      <c r="O31" s="44"/>
      <c r="P31" s="43">
        <f t="shared" si="5"/>
        <v>2349000</v>
      </c>
      <c r="Q31" s="44">
        <f t="shared" si="6"/>
        <v>1875001</v>
      </c>
      <c r="R31" s="24">
        <f t="shared" si="7"/>
        <v>-86.70886075949366</v>
      </c>
      <c r="S31" s="25">
        <f t="shared" si="8"/>
        <v>0</v>
      </c>
      <c r="T31" s="24">
        <f t="shared" si="9"/>
        <v>78.3</v>
      </c>
      <c r="U31" s="26">
        <f t="shared" si="10"/>
        <v>62.500033333333334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1454000</v>
      </c>
      <c r="C33" s="42"/>
      <c r="D33" s="42"/>
      <c r="E33" s="42">
        <f t="shared" si="4"/>
        <v>1454000</v>
      </c>
      <c r="F33" s="43">
        <v>1454000</v>
      </c>
      <c r="G33" s="44">
        <v>1454000</v>
      </c>
      <c r="H33" s="43">
        <v>157000</v>
      </c>
      <c r="I33" s="44"/>
      <c r="J33" s="43">
        <v>123000</v>
      </c>
      <c r="K33" s="44"/>
      <c r="L33" s="43">
        <v>427000</v>
      </c>
      <c r="M33" s="44">
        <v>848167</v>
      </c>
      <c r="N33" s="43"/>
      <c r="O33" s="44"/>
      <c r="P33" s="43">
        <f t="shared" si="5"/>
        <v>707000</v>
      </c>
      <c r="Q33" s="44">
        <f t="shared" si="6"/>
        <v>848167</v>
      </c>
      <c r="R33" s="24">
        <f t="shared" si="7"/>
        <v>247.15447154471545</v>
      </c>
      <c r="S33" s="25">
        <f t="shared" si="8"/>
        <v>0</v>
      </c>
      <c r="T33" s="24">
        <f t="shared" si="9"/>
        <v>48.624484181568093</v>
      </c>
      <c r="U33" s="26">
        <f t="shared" si="10"/>
        <v>58.333356258596972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>
        <v>15000000</v>
      </c>
      <c r="C37" s="42"/>
      <c r="D37" s="42"/>
      <c r="E37" s="42">
        <f t="shared" si="4"/>
        <v>15000000</v>
      </c>
      <c r="F37" s="43">
        <v>15000000</v>
      </c>
      <c r="G37" s="44">
        <v>15000000</v>
      </c>
      <c r="H37" s="43"/>
      <c r="I37" s="44"/>
      <c r="J37" s="43"/>
      <c r="K37" s="44"/>
      <c r="L37" s="43">
        <v>14908000</v>
      </c>
      <c r="M37" s="44"/>
      <c r="N37" s="43"/>
      <c r="O37" s="44"/>
      <c r="P37" s="43">
        <f t="shared" si="5"/>
        <v>14908000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99.38666666666667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111354000</v>
      </c>
      <c r="C43" s="45">
        <f t="shared" si="20"/>
        <v>0</v>
      </c>
      <c r="D43" s="45">
        <f t="shared" si="20"/>
        <v>0</v>
      </c>
      <c r="E43" s="45">
        <f t="shared" si="20"/>
        <v>111354000</v>
      </c>
      <c r="F43" s="46">
        <f t="shared" si="20"/>
        <v>111112000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111354000</v>
      </c>
      <c r="C44" s="39">
        <f t="shared" si="22"/>
        <v>0</v>
      </c>
      <c r="D44" s="39">
        <f t="shared" si="22"/>
        <v>0</v>
      </c>
      <c r="E44" s="39">
        <f t="shared" si="22"/>
        <v>111354000</v>
      </c>
      <c r="F44" s="40">
        <f t="shared" si="22"/>
        <v>111112000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2669000</v>
      </c>
      <c r="C46" s="42"/>
      <c r="D46" s="42"/>
      <c r="E46" s="42">
        <f t="shared" si="13"/>
        <v>2669000</v>
      </c>
      <c r="F46" s="43">
        <v>2427000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51764000</v>
      </c>
      <c r="C53" s="42"/>
      <c r="D53" s="42"/>
      <c r="E53" s="42">
        <f t="shared" si="13"/>
        <v>51764000</v>
      </c>
      <c r="F53" s="43">
        <v>51764000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9921000</v>
      </c>
      <c r="C54" s="42"/>
      <c r="D54" s="42"/>
      <c r="E54" s="42">
        <f t="shared" si="13"/>
        <v>9921000</v>
      </c>
      <c r="F54" s="43">
        <v>9921000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>
        <v>47000000</v>
      </c>
      <c r="C55" s="42"/>
      <c r="D55" s="42"/>
      <c r="E55" s="42">
        <f t="shared" si="13"/>
        <v>47000000</v>
      </c>
      <c r="F55" s="43">
        <v>47000000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180588000</v>
      </c>
      <c r="C61" s="39">
        <f t="shared" si="26"/>
        <v>40000000</v>
      </c>
      <c r="D61" s="39">
        <f t="shared" si="26"/>
        <v>0</v>
      </c>
      <c r="E61" s="39">
        <f t="shared" si="26"/>
        <v>220588000</v>
      </c>
      <c r="F61" s="40">
        <f t="shared" si="26"/>
        <v>220346000</v>
      </c>
      <c r="G61" s="41">
        <f t="shared" si="26"/>
        <v>109234000</v>
      </c>
      <c r="H61" s="40">
        <f t="shared" si="26"/>
        <v>13571000</v>
      </c>
      <c r="I61" s="41">
        <f t="shared" si="26"/>
        <v>0</v>
      </c>
      <c r="J61" s="40">
        <f t="shared" si="26"/>
        <v>19937000</v>
      </c>
      <c r="K61" s="41">
        <f t="shared" si="26"/>
        <v>0</v>
      </c>
      <c r="L61" s="40">
        <f t="shared" si="26"/>
        <v>21387000</v>
      </c>
      <c r="M61" s="41">
        <f t="shared" si="26"/>
        <v>42444594</v>
      </c>
      <c r="N61" s="40">
        <f t="shared" si="26"/>
        <v>0</v>
      </c>
      <c r="O61" s="41">
        <f t="shared" si="26"/>
        <v>0</v>
      </c>
      <c r="P61" s="40">
        <f t="shared" si="26"/>
        <v>54895000</v>
      </c>
      <c r="Q61" s="41">
        <f t="shared" si="26"/>
        <v>42444594</v>
      </c>
      <c r="R61" s="20">
        <f t="shared" si="16"/>
        <v>7.2729096654461545</v>
      </c>
      <c r="S61" s="21">
        <f t="shared" si="17"/>
        <v>0</v>
      </c>
      <c r="T61" s="20">
        <f t="shared" si="18"/>
        <v>24.885759878143869</v>
      </c>
      <c r="U61" s="22">
        <f t="shared" si="19"/>
        <v>19.241569804341125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180588000</v>
      </c>
      <c r="C65" s="48">
        <f t="shared" si="30"/>
        <v>40000000</v>
      </c>
      <c r="D65" s="48">
        <f t="shared" si="30"/>
        <v>0</v>
      </c>
      <c r="E65" s="48">
        <f t="shared" si="30"/>
        <v>220588000</v>
      </c>
      <c r="F65" s="49">
        <f t="shared" si="30"/>
        <v>220346000</v>
      </c>
      <c r="G65" s="50">
        <f t="shared" si="30"/>
        <v>109234000</v>
      </c>
      <c r="H65" s="49">
        <f t="shared" si="30"/>
        <v>13571000</v>
      </c>
      <c r="I65" s="50">
        <f t="shared" si="30"/>
        <v>0</v>
      </c>
      <c r="J65" s="49">
        <f t="shared" si="30"/>
        <v>19937000</v>
      </c>
      <c r="K65" s="50">
        <f t="shared" si="30"/>
        <v>0</v>
      </c>
      <c r="L65" s="49">
        <f t="shared" si="30"/>
        <v>21387000</v>
      </c>
      <c r="M65" s="51">
        <f t="shared" si="30"/>
        <v>42444594</v>
      </c>
      <c r="N65" s="49">
        <f t="shared" si="30"/>
        <v>0</v>
      </c>
      <c r="O65" s="50">
        <f t="shared" si="30"/>
        <v>0</v>
      </c>
      <c r="P65" s="49">
        <f t="shared" si="30"/>
        <v>54895000</v>
      </c>
      <c r="Q65" s="50">
        <f t="shared" si="30"/>
        <v>42444594</v>
      </c>
      <c r="R65" s="34">
        <f t="shared" si="16"/>
        <v>7.2729096654461545</v>
      </c>
      <c r="S65" s="35">
        <f t="shared" si="17"/>
        <v>0</v>
      </c>
      <c r="T65" s="34">
        <f t="shared" si="18"/>
        <v>24.885759878143869</v>
      </c>
      <c r="U65" s="35">
        <f t="shared" si="19"/>
        <v>19.241569804341125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712560000</v>
      </c>
      <c r="C8" s="36">
        <f t="shared" si="0"/>
        <v>0</v>
      </c>
      <c r="D8" s="36">
        <f t="shared" si="0"/>
        <v>0</v>
      </c>
      <c r="E8" s="36">
        <f t="shared" si="0"/>
        <v>712560000</v>
      </c>
      <c r="F8" s="37">
        <f t="shared" si="0"/>
        <v>712560000</v>
      </c>
      <c r="G8" s="38">
        <f t="shared" si="0"/>
        <v>712560000</v>
      </c>
      <c r="H8" s="37">
        <f t="shared" si="0"/>
        <v>206838000</v>
      </c>
      <c r="I8" s="38">
        <f t="shared" si="0"/>
        <v>259276860</v>
      </c>
      <c r="J8" s="37">
        <f t="shared" si="0"/>
        <v>199993000</v>
      </c>
      <c r="K8" s="38">
        <f t="shared" si="0"/>
        <v>207546402</v>
      </c>
      <c r="L8" s="37">
        <f t="shared" si="0"/>
        <v>148809000</v>
      </c>
      <c r="M8" s="38">
        <f t="shared" si="0"/>
        <v>236606380</v>
      </c>
      <c r="N8" s="37">
        <f t="shared" si="0"/>
        <v>0</v>
      </c>
      <c r="O8" s="38">
        <f t="shared" si="0"/>
        <v>0</v>
      </c>
      <c r="P8" s="37">
        <f t="shared" si="0"/>
        <v>555640000</v>
      </c>
      <c r="Q8" s="38">
        <f t="shared" si="0"/>
        <v>703429642</v>
      </c>
      <c r="R8" s="16">
        <f>IF(($J8       =0),0,((($L8       -$J8       )/$J8       )*100))</f>
        <v>-25.592895751351296</v>
      </c>
      <c r="S8" s="17">
        <f>IF(($K8       =0),0,((($M8       -$K8       )/$K8       )*100))</f>
        <v>14.001677562206066</v>
      </c>
      <c r="T8" s="16">
        <f>IF(($E8       =0),0,(($P8       /$E8       )*100))</f>
        <v>77.977994835522622</v>
      </c>
      <c r="U8" s="18">
        <f>IF(($E8       =0),0,(($Q8       /$E8       )*100))</f>
        <v>98.718654148422587</v>
      </c>
      <c r="V8" s="37">
        <f t="shared" ref="V8:W8" si="1">+V9+V28</f>
        <v>1080000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701203000</v>
      </c>
      <c r="C9" s="39">
        <f t="shared" si="2"/>
        <v>0</v>
      </c>
      <c r="D9" s="39">
        <f t="shared" si="2"/>
        <v>0</v>
      </c>
      <c r="E9" s="39">
        <f t="shared" si="2"/>
        <v>701203000</v>
      </c>
      <c r="F9" s="40">
        <f t="shared" si="2"/>
        <v>701203000</v>
      </c>
      <c r="G9" s="41">
        <f t="shared" si="2"/>
        <v>701203000</v>
      </c>
      <c r="H9" s="40">
        <f t="shared" si="2"/>
        <v>205085000</v>
      </c>
      <c r="I9" s="41">
        <f t="shared" si="2"/>
        <v>257953064</v>
      </c>
      <c r="J9" s="40">
        <f t="shared" si="2"/>
        <v>197584000</v>
      </c>
      <c r="K9" s="41">
        <f t="shared" si="2"/>
        <v>204309674</v>
      </c>
      <c r="L9" s="40">
        <f t="shared" si="2"/>
        <v>146787000</v>
      </c>
      <c r="M9" s="41">
        <f t="shared" si="2"/>
        <v>235222540</v>
      </c>
      <c r="N9" s="40">
        <f t="shared" si="2"/>
        <v>0</v>
      </c>
      <c r="O9" s="41">
        <f t="shared" si="2"/>
        <v>0</v>
      </c>
      <c r="P9" s="40">
        <f t="shared" si="2"/>
        <v>549456000</v>
      </c>
      <c r="Q9" s="41">
        <f t="shared" si="2"/>
        <v>697485278</v>
      </c>
      <c r="R9" s="20">
        <f>IF(($J9       =0),0,((($L9       -$J9       )/$J9       )*100))</f>
        <v>-25.709065511377439</v>
      </c>
      <c r="S9" s="21">
        <f>IF(($K9       =0),0,((($M9       -$K9       )/$K9       )*100))</f>
        <v>15.130397594388997</v>
      </c>
      <c r="T9" s="20">
        <f>IF(($E9       =0),0,(($P9       /$E9       )*100))</f>
        <v>78.359048663511132</v>
      </c>
      <c r="U9" s="22">
        <f>IF(($E9       =0),0,(($Q9       /$E9       )*100))</f>
        <v>99.469808029914304</v>
      </c>
      <c r="V9" s="40">
        <f t="shared" ref="V9:W9" si="3">SUM(V10:V27)</f>
        <v>1080000</v>
      </c>
      <c r="W9" s="41">
        <f t="shared" si="3"/>
        <v>0</v>
      </c>
    </row>
    <row r="10" spans="1:23" ht="13" x14ac:dyDescent="0.3">
      <c r="A10" s="23" t="s">
        <v>36</v>
      </c>
      <c r="B10" s="42">
        <v>616348000</v>
      </c>
      <c r="C10" s="42"/>
      <c r="D10" s="42"/>
      <c r="E10" s="42">
        <f t="shared" ref="E10:E41" si="4">$B10      +$C10      +$D10</f>
        <v>616348000</v>
      </c>
      <c r="F10" s="43">
        <v>616348000</v>
      </c>
      <c r="G10" s="44">
        <v>616348000</v>
      </c>
      <c r="H10" s="43">
        <v>173919000</v>
      </c>
      <c r="I10" s="44">
        <v>225976453</v>
      </c>
      <c r="J10" s="43">
        <v>167725000</v>
      </c>
      <c r="K10" s="44">
        <v>173273600</v>
      </c>
      <c r="L10" s="43">
        <v>123168000</v>
      </c>
      <c r="M10" s="44">
        <v>191557106</v>
      </c>
      <c r="N10" s="43"/>
      <c r="O10" s="44"/>
      <c r="P10" s="43">
        <f t="shared" ref="P10:P41" si="5">$H10      +$J10      +$L10      +$N10</f>
        <v>464812000</v>
      </c>
      <c r="Q10" s="44">
        <f t="shared" ref="Q10:Q41" si="6">$I10      +$K10      +$M10      +$O10</f>
        <v>590807159</v>
      </c>
      <c r="R10" s="24">
        <f t="shared" ref="R10:R41" si="7">IF(($J10      =0),0,((($L10      -$J10      )/$J10      )*100))</f>
        <v>-26.565509017737366</v>
      </c>
      <c r="S10" s="25">
        <f t="shared" ref="S10:S41" si="8">IF(($K10      =0),0,((($M10      -$K10      )/$K10      )*100))</f>
        <v>10.551812855507128</v>
      </c>
      <c r="T10" s="24">
        <f t="shared" ref="T10:T41" si="9">IF(($E10      =0),0,(($P10      /$E10      )*100))</f>
        <v>75.413889555900241</v>
      </c>
      <c r="U10" s="26">
        <f t="shared" ref="U10:U41" si="10">IF(($E10      =0),0,(($Q10      /$E10      )*100))</f>
        <v>95.85610061199192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2638000</v>
      </c>
      <c r="C16" s="42"/>
      <c r="D16" s="42"/>
      <c r="E16" s="42">
        <f t="shared" si="4"/>
        <v>2638000</v>
      </c>
      <c r="F16" s="43">
        <v>2638000</v>
      </c>
      <c r="G16" s="44">
        <v>2638000</v>
      </c>
      <c r="H16" s="43">
        <v>858000</v>
      </c>
      <c r="I16" s="44"/>
      <c r="J16" s="43">
        <v>443000</v>
      </c>
      <c r="K16" s="44">
        <v>1619530</v>
      </c>
      <c r="L16" s="43">
        <v>1126000</v>
      </c>
      <c r="M16" s="44">
        <v>693073</v>
      </c>
      <c r="N16" s="43"/>
      <c r="O16" s="44"/>
      <c r="P16" s="43">
        <f t="shared" si="5"/>
        <v>2427000</v>
      </c>
      <c r="Q16" s="44">
        <f t="shared" si="6"/>
        <v>2312603</v>
      </c>
      <c r="R16" s="24">
        <f t="shared" si="7"/>
        <v>154.17607223476298</v>
      </c>
      <c r="S16" s="25">
        <f t="shared" si="8"/>
        <v>-57.205300303174376</v>
      </c>
      <c r="T16" s="24">
        <f t="shared" si="9"/>
        <v>92.001516300227451</v>
      </c>
      <c r="U16" s="26">
        <f t="shared" si="10"/>
        <v>87.665011372251712</v>
      </c>
      <c r="V16" s="43">
        <v>1080000</v>
      </c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82217000</v>
      </c>
      <c r="C23" s="42"/>
      <c r="D23" s="42"/>
      <c r="E23" s="42">
        <f t="shared" si="4"/>
        <v>82217000</v>
      </c>
      <c r="F23" s="43">
        <v>82217000</v>
      </c>
      <c r="G23" s="44">
        <v>82217000</v>
      </c>
      <c r="H23" s="43">
        <v>30308000</v>
      </c>
      <c r="I23" s="44">
        <v>31976611</v>
      </c>
      <c r="J23" s="43">
        <v>29416000</v>
      </c>
      <c r="K23" s="44">
        <v>29416544</v>
      </c>
      <c r="L23" s="43">
        <v>22493000</v>
      </c>
      <c r="M23" s="44">
        <v>42972361</v>
      </c>
      <c r="N23" s="43"/>
      <c r="O23" s="44"/>
      <c r="P23" s="43">
        <f t="shared" si="5"/>
        <v>82217000</v>
      </c>
      <c r="Q23" s="44">
        <f t="shared" si="6"/>
        <v>104365516</v>
      </c>
      <c r="R23" s="24">
        <f t="shared" si="7"/>
        <v>-23.534810987217842</v>
      </c>
      <c r="S23" s="25">
        <f t="shared" si="8"/>
        <v>46.082289612267161</v>
      </c>
      <c r="T23" s="24">
        <f t="shared" si="9"/>
        <v>100</v>
      </c>
      <c r="U23" s="26">
        <f t="shared" si="10"/>
        <v>126.93909532091902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11357000</v>
      </c>
      <c r="C28" s="39">
        <f t="shared" si="11"/>
        <v>0</v>
      </c>
      <c r="D28" s="39">
        <f t="shared" si="11"/>
        <v>0</v>
      </c>
      <c r="E28" s="39">
        <f t="shared" si="11"/>
        <v>11357000</v>
      </c>
      <c r="F28" s="40">
        <f t="shared" si="11"/>
        <v>11357000</v>
      </c>
      <c r="G28" s="41">
        <f t="shared" si="11"/>
        <v>11357000</v>
      </c>
      <c r="H28" s="40">
        <f t="shared" si="11"/>
        <v>1753000</v>
      </c>
      <c r="I28" s="41">
        <f t="shared" si="11"/>
        <v>1323796</v>
      </c>
      <c r="J28" s="40">
        <f t="shared" si="11"/>
        <v>2409000</v>
      </c>
      <c r="K28" s="41">
        <f t="shared" si="11"/>
        <v>3236728</v>
      </c>
      <c r="L28" s="40">
        <f t="shared" si="11"/>
        <v>2022000</v>
      </c>
      <c r="M28" s="41">
        <f t="shared" si="11"/>
        <v>1383840</v>
      </c>
      <c r="N28" s="40">
        <f t="shared" si="11"/>
        <v>0</v>
      </c>
      <c r="O28" s="41">
        <f t="shared" si="11"/>
        <v>0</v>
      </c>
      <c r="P28" s="40">
        <f t="shared" si="11"/>
        <v>6184000</v>
      </c>
      <c r="Q28" s="41">
        <f t="shared" si="11"/>
        <v>5944364</v>
      </c>
      <c r="R28" s="20">
        <f t="shared" si="7"/>
        <v>-16.064757160647574</v>
      </c>
      <c r="S28" s="21">
        <f t="shared" si="8"/>
        <v>-57.245712336656027</v>
      </c>
      <c r="T28" s="20">
        <f t="shared" si="9"/>
        <v>54.450999383640038</v>
      </c>
      <c r="U28" s="22">
        <f t="shared" si="10"/>
        <v>52.340970326670778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39000</v>
      </c>
      <c r="I31" s="44"/>
      <c r="J31" s="43">
        <v>311000</v>
      </c>
      <c r="K31" s="44">
        <v>1043800</v>
      </c>
      <c r="L31" s="43">
        <v>225000</v>
      </c>
      <c r="M31" s="44">
        <v>524234</v>
      </c>
      <c r="N31" s="43"/>
      <c r="O31" s="44"/>
      <c r="P31" s="43">
        <f t="shared" si="5"/>
        <v>575000</v>
      </c>
      <c r="Q31" s="44">
        <f t="shared" si="6"/>
        <v>1568034</v>
      </c>
      <c r="R31" s="24">
        <f t="shared" si="7"/>
        <v>-27.652733118971064</v>
      </c>
      <c r="S31" s="25">
        <f t="shared" si="8"/>
        <v>-49.776393945200233</v>
      </c>
      <c r="T31" s="24">
        <f t="shared" si="9"/>
        <v>19.166666666666668</v>
      </c>
      <c r="U31" s="26">
        <f t="shared" si="10"/>
        <v>52.267799999999994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3557000</v>
      </c>
      <c r="C33" s="42"/>
      <c r="D33" s="42"/>
      <c r="E33" s="42">
        <f t="shared" si="4"/>
        <v>3557000</v>
      </c>
      <c r="F33" s="43">
        <v>3557000</v>
      </c>
      <c r="G33" s="44">
        <v>3557000</v>
      </c>
      <c r="H33" s="43">
        <v>889000</v>
      </c>
      <c r="I33" s="44">
        <v>906200</v>
      </c>
      <c r="J33" s="43">
        <v>855000</v>
      </c>
      <c r="K33" s="44">
        <v>1513063</v>
      </c>
      <c r="L33" s="43">
        <v>570000</v>
      </c>
      <c r="M33" s="44">
        <v>561600</v>
      </c>
      <c r="N33" s="43"/>
      <c r="O33" s="44"/>
      <c r="P33" s="43">
        <f t="shared" si="5"/>
        <v>2314000</v>
      </c>
      <c r="Q33" s="44">
        <f t="shared" si="6"/>
        <v>2980863</v>
      </c>
      <c r="R33" s="24">
        <f t="shared" si="7"/>
        <v>-33.333333333333329</v>
      </c>
      <c r="S33" s="25">
        <f t="shared" si="8"/>
        <v>-62.883237512251632</v>
      </c>
      <c r="T33" s="24">
        <f t="shared" si="9"/>
        <v>65.054821478774244</v>
      </c>
      <c r="U33" s="26">
        <f t="shared" si="10"/>
        <v>83.80272701714928</v>
      </c>
      <c r="V33" s="43"/>
      <c r="W33" s="44"/>
    </row>
    <row r="34" spans="1:23" ht="13" x14ac:dyDescent="0.3">
      <c r="A34" s="23" t="s">
        <v>60</v>
      </c>
      <c r="B34" s="42">
        <v>4800000</v>
      </c>
      <c r="C34" s="42"/>
      <c r="D34" s="42"/>
      <c r="E34" s="42">
        <f t="shared" si="4"/>
        <v>4800000</v>
      </c>
      <c r="F34" s="43">
        <v>4800000</v>
      </c>
      <c r="G34" s="44">
        <v>4800000</v>
      </c>
      <c r="H34" s="43">
        <v>825000</v>
      </c>
      <c r="I34" s="44">
        <v>417596</v>
      </c>
      <c r="J34" s="43">
        <v>1243000</v>
      </c>
      <c r="K34" s="44">
        <v>679865</v>
      </c>
      <c r="L34" s="43">
        <v>1227000</v>
      </c>
      <c r="M34" s="44">
        <v>298006</v>
      </c>
      <c r="N34" s="43"/>
      <c r="O34" s="44"/>
      <c r="P34" s="43">
        <f t="shared" si="5"/>
        <v>3295000</v>
      </c>
      <c r="Q34" s="44">
        <f t="shared" si="6"/>
        <v>1395467</v>
      </c>
      <c r="R34" s="24">
        <f t="shared" si="7"/>
        <v>-1.2872083668543846</v>
      </c>
      <c r="S34" s="25">
        <f t="shared" si="8"/>
        <v>-56.166886072970371</v>
      </c>
      <c r="T34" s="24">
        <f t="shared" si="9"/>
        <v>68.645833333333329</v>
      </c>
      <c r="U34" s="26">
        <f t="shared" si="10"/>
        <v>29.07222916666667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113170000</v>
      </c>
      <c r="C43" s="45">
        <f t="shared" si="20"/>
        <v>0</v>
      </c>
      <c r="D43" s="45">
        <f t="shared" si="20"/>
        <v>0</v>
      </c>
      <c r="E43" s="45">
        <f t="shared" si="20"/>
        <v>113170000</v>
      </c>
      <c r="F43" s="46">
        <f t="shared" si="20"/>
        <v>113170000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113170000</v>
      </c>
      <c r="C44" s="39">
        <f t="shared" si="22"/>
        <v>0</v>
      </c>
      <c r="D44" s="39">
        <f t="shared" si="22"/>
        <v>0</v>
      </c>
      <c r="E44" s="39">
        <f t="shared" si="22"/>
        <v>113170000</v>
      </c>
      <c r="F44" s="40">
        <f t="shared" si="22"/>
        <v>113170000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113170000</v>
      </c>
      <c r="C45" s="42"/>
      <c r="D45" s="42"/>
      <c r="E45" s="42">
        <f t="shared" si="13"/>
        <v>113170000</v>
      </c>
      <c r="F45" s="43">
        <v>113170000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825730000</v>
      </c>
      <c r="C61" s="39">
        <f t="shared" si="26"/>
        <v>0</v>
      </c>
      <c r="D61" s="39">
        <f t="shared" si="26"/>
        <v>0</v>
      </c>
      <c r="E61" s="39">
        <f t="shared" si="26"/>
        <v>825730000</v>
      </c>
      <c r="F61" s="40">
        <f t="shared" si="26"/>
        <v>825730000</v>
      </c>
      <c r="G61" s="41">
        <f t="shared" si="26"/>
        <v>712560000</v>
      </c>
      <c r="H61" s="40">
        <f t="shared" si="26"/>
        <v>206838000</v>
      </c>
      <c r="I61" s="41">
        <f t="shared" si="26"/>
        <v>259276860</v>
      </c>
      <c r="J61" s="40">
        <f t="shared" si="26"/>
        <v>199993000</v>
      </c>
      <c r="K61" s="41">
        <f t="shared" si="26"/>
        <v>207546402</v>
      </c>
      <c r="L61" s="40">
        <f t="shared" si="26"/>
        <v>148809000</v>
      </c>
      <c r="M61" s="41">
        <f t="shared" si="26"/>
        <v>236606380</v>
      </c>
      <c r="N61" s="40">
        <f t="shared" si="26"/>
        <v>0</v>
      </c>
      <c r="O61" s="41">
        <f t="shared" si="26"/>
        <v>0</v>
      </c>
      <c r="P61" s="40">
        <f t="shared" si="26"/>
        <v>555640000</v>
      </c>
      <c r="Q61" s="41">
        <f t="shared" si="26"/>
        <v>703429642</v>
      </c>
      <c r="R61" s="20">
        <f t="shared" si="16"/>
        <v>-25.592895751351296</v>
      </c>
      <c r="S61" s="21">
        <f t="shared" si="17"/>
        <v>14.001677562206066</v>
      </c>
      <c r="T61" s="20">
        <f t="shared" si="18"/>
        <v>67.290760902474176</v>
      </c>
      <c r="U61" s="22">
        <f t="shared" si="19"/>
        <v>85.188819832148525</v>
      </c>
      <c r="V61" s="40">
        <f t="shared" ref="V61:W61" si="27">+V8+V43</f>
        <v>1080000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825730000</v>
      </c>
      <c r="C65" s="48">
        <f t="shared" si="30"/>
        <v>0</v>
      </c>
      <c r="D65" s="48">
        <f t="shared" si="30"/>
        <v>0</v>
      </c>
      <c r="E65" s="48">
        <f t="shared" si="30"/>
        <v>825730000</v>
      </c>
      <c r="F65" s="49">
        <f t="shared" si="30"/>
        <v>825730000</v>
      </c>
      <c r="G65" s="50">
        <f t="shared" si="30"/>
        <v>712560000</v>
      </c>
      <c r="H65" s="49">
        <f t="shared" si="30"/>
        <v>206838000</v>
      </c>
      <c r="I65" s="50">
        <f t="shared" si="30"/>
        <v>259276860</v>
      </c>
      <c r="J65" s="49">
        <f t="shared" si="30"/>
        <v>199993000</v>
      </c>
      <c r="K65" s="50">
        <f t="shared" si="30"/>
        <v>207546402</v>
      </c>
      <c r="L65" s="49">
        <f t="shared" si="30"/>
        <v>148809000</v>
      </c>
      <c r="M65" s="51">
        <f t="shared" si="30"/>
        <v>236606380</v>
      </c>
      <c r="N65" s="49">
        <f t="shared" si="30"/>
        <v>0</v>
      </c>
      <c r="O65" s="50">
        <f t="shared" si="30"/>
        <v>0</v>
      </c>
      <c r="P65" s="49">
        <f t="shared" si="30"/>
        <v>555640000</v>
      </c>
      <c r="Q65" s="50">
        <f t="shared" si="30"/>
        <v>703429642</v>
      </c>
      <c r="R65" s="34">
        <f t="shared" si="16"/>
        <v>-25.592895751351296</v>
      </c>
      <c r="S65" s="35">
        <f t="shared" si="17"/>
        <v>14.001677562206066</v>
      </c>
      <c r="T65" s="34">
        <f t="shared" si="18"/>
        <v>67.290760902474176</v>
      </c>
      <c r="U65" s="35">
        <f t="shared" si="19"/>
        <v>85.188819832148525</v>
      </c>
      <c r="V65" s="49">
        <f>+V61+V62</f>
        <v>1080000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59944000</v>
      </c>
      <c r="C8" s="36">
        <f t="shared" si="0"/>
        <v>0</v>
      </c>
      <c r="D8" s="36">
        <f t="shared" si="0"/>
        <v>0</v>
      </c>
      <c r="E8" s="36">
        <f t="shared" si="0"/>
        <v>59944000</v>
      </c>
      <c r="F8" s="37">
        <f t="shared" si="0"/>
        <v>59944000</v>
      </c>
      <c r="G8" s="38">
        <f t="shared" si="0"/>
        <v>55020000</v>
      </c>
      <c r="H8" s="37">
        <f t="shared" si="0"/>
        <v>14184000</v>
      </c>
      <c r="I8" s="38">
        <f t="shared" si="0"/>
        <v>4002144</v>
      </c>
      <c r="J8" s="37">
        <f t="shared" si="0"/>
        <v>12558000</v>
      </c>
      <c r="K8" s="38">
        <f t="shared" si="0"/>
        <v>4060936</v>
      </c>
      <c r="L8" s="37">
        <f t="shared" si="0"/>
        <v>4390000</v>
      </c>
      <c r="M8" s="38">
        <f t="shared" si="0"/>
        <v>36839623</v>
      </c>
      <c r="N8" s="37">
        <f t="shared" si="0"/>
        <v>0</v>
      </c>
      <c r="O8" s="38">
        <f t="shared" si="0"/>
        <v>0</v>
      </c>
      <c r="P8" s="37">
        <f t="shared" si="0"/>
        <v>31132000</v>
      </c>
      <c r="Q8" s="38">
        <f t="shared" si="0"/>
        <v>44902703</v>
      </c>
      <c r="R8" s="16">
        <f>IF(($J8       =0),0,((($L8       -$J8       )/$J8       )*100))</f>
        <v>-65.042204172638947</v>
      </c>
      <c r="S8" s="17">
        <f>IF(($K8       =0),0,((($M8       -$K8       )/$K8       )*100))</f>
        <v>807.17073600765923</v>
      </c>
      <c r="T8" s="16">
        <f>IF(($E8       =0),0,(($P8       /$E8       )*100))</f>
        <v>51.935139463499269</v>
      </c>
      <c r="U8" s="18">
        <f>IF(($E8       =0),0,(($Q8       /$E8       )*100))</f>
        <v>74.907752235419721</v>
      </c>
      <c r="V8" s="37">
        <f t="shared" ref="V8:W8" si="1">+V9+V28</f>
        <v>18264000</v>
      </c>
      <c r="W8" s="38">
        <f t="shared" si="1"/>
        <v>15974000</v>
      </c>
    </row>
    <row r="9" spans="1:23" ht="13" x14ac:dyDescent="0.3">
      <c r="A9" s="19" t="s">
        <v>35</v>
      </c>
      <c r="B9" s="39">
        <f t="shared" ref="B9:Q9" si="2">SUM(B10:B27)</f>
        <v>52566000</v>
      </c>
      <c r="C9" s="39">
        <f t="shared" si="2"/>
        <v>0</v>
      </c>
      <c r="D9" s="39">
        <f t="shared" si="2"/>
        <v>0</v>
      </c>
      <c r="E9" s="39">
        <f t="shared" si="2"/>
        <v>52566000</v>
      </c>
      <c r="F9" s="40">
        <f t="shared" si="2"/>
        <v>52566000</v>
      </c>
      <c r="G9" s="41">
        <f t="shared" si="2"/>
        <v>47642000</v>
      </c>
      <c r="H9" s="40">
        <f t="shared" si="2"/>
        <v>14040000</v>
      </c>
      <c r="I9" s="41">
        <f t="shared" si="2"/>
        <v>3940204</v>
      </c>
      <c r="J9" s="40">
        <f t="shared" si="2"/>
        <v>7786000</v>
      </c>
      <c r="K9" s="41">
        <f t="shared" si="2"/>
        <v>3639606</v>
      </c>
      <c r="L9" s="40">
        <f t="shared" si="2"/>
        <v>3847000</v>
      </c>
      <c r="M9" s="41">
        <f t="shared" si="2"/>
        <v>18192493</v>
      </c>
      <c r="N9" s="40">
        <f t="shared" si="2"/>
        <v>0</v>
      </c>
      <c r="O9" s="41">
        <f t="shared" si="2"/>
        <v>0</v>
      </c>
      <c r="P9" s="40">
        <f t="shared" si="2"/>
        <v>25673000</v>
      </c>
      <c r="Q9" s="41">
        <f t="shared" si="2"/>
        <v>25772303</v>
      </c>
      <c r="R9" s="20">
        <f>IF(($J9       =0),0,((($L9       -$J9       )/$J9       )*100))</f>
        <v>-50.590804007192389</v>
      </c>
      <c r="S9" s="21">
        <f>IF(($K9       =0),0,((($M9       -$K9       )/$K9       )*100))</f>
        <v>399.84786814836554</v>
      </c>
      <c r="T9" s="20">
        <f>IF(($E9       =0),0,(($P9       /$E9       )*100))</f>
        <v>48.83955408438915</v>
      </c>
      <c r="U9" s="22">
        <f>IF(($E9       =0),0,(($Q9       /$E9       )*100))</f>
        <v>49.028465167598831</v>
      </c>
      <c r="V9" s="40">
        <f t="shared" ref="V9:W9" si="3">SUM(V10:V27)</f>
        <v>18264000</v>
      </c>
      <c r="W9" s="41">
        <f t="shared" si="3"/>
        <v>15974000</v>
      </c>
    </row>
    <row r="10" spans="1:23" ht="13" x14ac:dyDescent="0.3">
      <c r="A10" s="23" t="s">
        <v>36</v>
      </c>
      <c r="B10" s="42">
        <v>52566000</v>
      </c>
      <c r="C10" s="42"/>
      <c r="D10" s="42"/>
      <c r="E10" s="42">
        <f t="shared" ref="E10:E41" si="4">$B10      +$C10      +$D10</f>
        <v>52566000</v>
      </c>
      <c r="F10" s="43">
        <v>52566000</v>
      </c>
      <c r="G10" s="44">
        <v>47642000</v>
      </c>
      <c r="H10" s="43">
        <v>14040000</v>
      </c>
      <c r="I10" s="44">
        <v>3940204</v>
      </c>
      <c r="J10" s="43">
        <v>7786000</v>
      </c>
      <c r="K10" s="44">
        <v>3639606</v>
      </c>
      <c r="L10" s="43">
        <v>3847000</v>
      </c>
      <c r="M10" s="44">
        <v>18192493</v>
      </c>
      <c r="N10" s="43"/>
      <c r="O10" s="44"/>
      <c r="P10" s="43">
        <f t="shared" ref="P10:P41" si="5">$H10      +$J10      +$L10      +$N10</f>
        <v>25673000</v>
      </c>
      <c r="Q10" s="44">
        <f t="shared" ref="Q10:Q41" si="6">$I10      +$K10      +$M10      +$O10</f>
        <v>25772303</v>
      </c>
      <c r="R10" s="24">
        <f t="shared" ref="R10:R41" si="7">IF(($J10      =0),0,((($L10      -$J10      )/$J10      )*100))</f>
        <v>-50.590804007192389</v>
      </c>
      <c r="S10" s="25">
        <f t="shared" ref="S10:S41" si="8">IF(($K10      =0),0,((($M10      -$K10      )/$K10      )*100))</f>
        <v>399.84786814836554</v>
      </c>
      <c r="T10" s="24">
        <f t="shared" ref="T10:T41" si="9">IF(($E10      =0),0,(($P10      /$E10      )*100))</f>
        <v>48.83955408438915</v>
      </c>
      <c r="U10" s="26">
        <f t="shared" ref="U10:U41" si="10">IF(($E10      =0),0,(($Q10      /$E10      )*100))</f>
        <v>49.028465167598831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18264000</v>
      </c>
      <c r="W20" s="44">
        <v>15974000</v>
      </c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7378000</v>
      </c>
      <c r="C28" s="39">
        <f t="shared" si="11"/>
        <v>0</v>
      </c>
      <c r="D28" s="39">
        <f t="shared" si="11"/>
        <v>0</v>
      </c>
      <c r="E28" s="39">
        <f t="shared" si="11"/>
        <v>7378000</v>
      </c>
      <c r="F28" s="40">
        <f t="shared" si="11"/>
        <v>7378000</v>
      </c>
      <c r="G28" s="41">
        <f t="shared" si="11"/>
        <v>7378000</v>
      </c>
      <c r="H28" s="40">
        <f t="shared" si="11"/>
        <v>144000</v>
      </c>
      <c r="I28" s="41">
        <f t="shared" si="11"/>
        <v>61940</v>
      </c>
      <c r="J28" s="40">
        <f t="shared" si="11"/>
        <v>4772000</v>
      </c>
      <c r="K28" s="41">
        <f t="shared" si="11"/>
        <v>421330</v>
      </c>
      <c r="L28" s="40">
        <f t="shared" si="11"/>
        <v>543000</v>
      </c>
      <c r="M28" s="41">
        <f t="shared" si="11"/>
        <v>18647130</v>
      </c>
      <c r="N28" s="40">
        <f t="shared" si="11"/>
        <v>0</v>
      </c>
      <c r="O28" s="41">
        <f t="shared" si="11"/>
        <v>0</v>
      </c>
      <c r="P28" s="40">
        <f t="shared" si="11"/>
        <v>5459000</v>
      </c>
      <c r="Q28" s="41">
        <f t="shared" si="11"/>
        <v>19130400</v>
      </c>
      <c r="R28" s="20">
        <f t="shared" si="7"/>
        <v>-88.621123218776205</v>
      </c>
      <c r="S28" s="21">
        <f t="shared" si="8"/>
        <v>4325.7778938124511</v>
      </c>
      <c r="T28" s="20">
        <f t="shared" si="9"/>
        <v>73.990241257793443</v>
      </c>
      <c r="U28" s="22">
        <f t="shared" si="10"/>
        <v>259.28978042830033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144000</v>
      </c>
      <c r="I31" s="44">
        <v>61940</v>
      </c>
      <c r="J31" s="43">
        <v>1751000</v>
      </c>
      <c r="K31" s="44"/>
      <c r="L31" s="43"/>
      <c r="M31" s="44">
        <v>1001037</v>
      </c>
      <c r="N31" s="43"/>
      <c r="O31" s="44"/>
      <c r="P31" s="43">
        <f t="shared" si="5"/>
        <v>1895000</v>
      </c>
      <c r="Q31" s="44">
        <f t="shared" si="6"/>
        <v>1062977</v>
      </c>
      <c r="R31" s="24">
        <f t="shared" si="7"/>
        <v>-100</v>
      </c>
      <c r="S31" s="25">
        <f t="shared" si="8"/>
        <v>0</v>
      </c>
      <c r="T31" s="24">
        <f t="shared" si="9"/>
        <v>99.73684210526315</v>
      </c>
      <c r="U31" s="26">
        <f t="shared" si="10"/>
        <v>55.946157894736849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1478000</v>
      </c>
      <c r="C33" s="42"/>
      <c r="D33" s="42"/>
      <c r="E33" s="42">
        <f t="shared" si="4"/>
        <v>1478000</v>
      </c>
      <c r="F33" s="43">
        <v>1478000</v>
      </c>
      <c r="G33" s="44">
        <v>1478000</v>
      </c>
      <c r="H33" s="43"/>
      <c r="I33" s="44"/>
      <c r="J33" s="43">
        <v>421000</v>
      </c>
      <c r="K33" s="44">
        <v>421330</v>
      </c>
      <c r="L33" s="43">
        <v>543000</v>
      </c>
      <c r="M33" s="44">
        <v>336310</v>
      </c>
      <c r="N33" s="43"/>
      <c r="O33" s="44"/>
      <c r="P33" s="43">
        <f t="shared" si="5"/>
        <v>964000</v>
      </c>
      <c r="Q33" s="44">
        <f t="shared" si="6"/>
        <v>757640</v>
      </c>
      <c r="R33" s="24">
        <f t="shared" si="7"/>
        <v>28.978622327790976</v>
      </c>
      <c r="S33" s="25">
        <f t="shared" si="8"/>
        <v>-20.178957112002468</v>
      </c>
      <c r="T33" s="24">
        <f t="shared" si="9"/>
        <v>65.223274695534499</v>
      </c>
      <c r="U33" s="26">
        <f t="shared" si="10"/>
        <v>51.26116373477673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2600000</v>
      </c>
      <c r="K36" s="44"/>
      <c r="L36" s="43"/>
      <c r="M36" s="44">
        <v>17309783</v>
      </c>
      <c r="N36" s="43"/>
      <c r="O36" s="44"/>
      <c r="P36" s="43">
        <f t="shared" si="5"/>
        <v>2600000</v>
      </c>
      <c r="Q36" s="44">
        <f t="shared" si="6"/>
        <v>17309783</v>
      </c>
      <c r="R36" s="24">
        <f t="shared" si="7"/>
        <v>-100</v>
      </c>
      <c r="S36" s="25">
        <f t="shared" si="8"/>
        <v>0</v>
      </c>
      <c r="T36" s="24">
        <f t="shared" si="9"/>
        <v>65</v>
      </c>
      <c r="U36" s="26">
        <f t="shared" si="10"/>
        <v>432.744575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85388000</v>
      </c>
      <c r="C43" s="45">
        <f t="shared" si="20"/>
        <v>0</v>
      </c>
      <c r="D43" s="45">
        <f t="shared" si="20"/>
        <v>0</v>
      </c>
      <c r="E43" s="45">
        <f t="shared" si="20"/>
        <v>85388000</v>
      </c>
      <c r="F43" s="46">
        <f t="shared" si="20"/>
        <v>83383000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85388000</v>
      </c>
      <c r="C44" s="39">
        <f t="shared" si="22"/>
        <v>0</v>
      </c>
      <c r="D44" s="39">
        <f t="shared" si="22"/>
        <v>0</v>
      </c>
      <c r="E44" s="39">
        <f t="shared" si="22"/>
        <v>85388000</v>
      </c>
      <c r="F44" s="40">
        <f t="shared" si="22"/>
        <v>83383000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22088000</v>
      </c>
      <c r="C46" s="42"/>
      <c r="D46" s="42"/>
      <c r="E46" s="42">
        <f t="shared" si="13"/>
        <v>22088000</v>
      </c>
      <c r="F46" s="43">
        <v>20083000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63300000</v>
      </c>
      <c r="C53" s="42"/>
      <c r="D53" s="42"/>
      <c r="E53" s="42">
        <f t="shared" si="13"/>
        <v>63300000</v>
      </c>
      <c r="F53" s="43">
        <v>63300000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145332000</v>
      </c>
      <c r="C61" s="39">
        <f t="shared" si="26"/>
        <v>0</v>
      </c>
      <c r="D61" s="39">
        <f t="shared" si="26"/>
        <v>0</v>
      </c>
      <c r="E61" s="39">
        <f t="shared" si="26"/>
        <v>145332000</v>
      </c>
      <c r="F61" s="40">
        <f t="shared" si="26"/>
        <v>143327000</v>
      </c>
      <c r="G61" s="41">
        <f t="shared" si="26"/>
        <v>55020000</v>
      </c>
      <c r="H61" s="40">
        <f t="shared" si="26"/>
        <v>14184000</v>
      </c>
      <c r="I61" s="41">
        <f t="shared" si="26"/>
        <v>4002144</v>
      </c>
      <c r="J61" s="40">
        <f t="shared" si="26"/>
        <v>12558000</v>
      </c>
      <c r="K61" s="41">
        <f t="shared" si="26"/>
        <v>4060936</v>
      </c>
      <c r="L61" s="40">
        <f t="shared" si="26"/>
        <v>4390000</v>
      </c>
      <c r="M61" s="41">
        <f t="shared" si="26"/>
        <v>36839623</v>
      </c>
      <c r="N61" s="40">
        <f t="shared" si="26"/>
        <v>0</v>
      </c>
      <c r="O61" s="41">
        <f t="shared" si="26"/>
        <v>0</v>
      </c>
      <c r="P61" s="40">
        <f t="shared" si="26"/>
        <v>31132000</v>
      </c>
      <c r="Q61" s="41">
        <f t="shared" si="26"/>
        <v>44902703</v>
      </c>
      <c r="R61" s="20">
        <f t="shared" si="16"/>
        <v>-65.042204172638947</v>
      </c>
      <c r="S61" s="21">
        <f t="shared" si="17"/>
        <v>807.17073600765923</v>
      </c>
      <c r="T61" s="20">
        <f t="shared" si="18"/>
        <v>21.421297443095806</v>
      </c>
      <c r="U61" s="22">
        <f t="shared" si="19"/>
        <v>30.896638730630556</v>
      </c>
      <c r="V61" s="40">
        <f t="shared" ref="V61:W61" si="27">+V8+V43</f>
        <v>18264000</v>
      </c>
      <c r="W61" s="41">
        <f t="shared" si="27"/>
        <v>15974000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145332000</v>
      </c>
      <c r="C65" s="48">
        <f t="shared" si="30"/>
        <v>0</v>
      </c>
      <c r="D65" s="48">
        <f t="shared" si="30"/>
        <v>0</v>
      </c>
      <c r="E65" s="48">
        <f t="shared" si="30"/>
        <v>145332000</v>
      </c>
      <c r="F65" s="49">
        <f t="shared" si="30"/>
        <v>143327000</v>
      </c>
      <c r="G65" s="50">
        <f t="shared" si="30"/>
        <v>55020000</v>
      </c>
      <c r="H65" s="49">
        <f t="shared" si="30"/>
        <v>14184000</v>
      </c>
      <c r="I65" s="50">
        <f t="shared" si="30"/>
        <v>4002144</v>
      </c>
      <c r="J65" s="49">
        <f t="shared" si="30"/>
        <v>12558000</v>
      </c>
      <c r="K65" s="50">
        <f t="shared" si="30"/>
        <v>4060936</v>
      </c>
      <c r="L65" s="49">
        <f t="shared" si="30"/>
        <v>4390000</v>
      </c>
      <c r="M65" s="51">
        <f t="shared" si="30"/>
        <v>36839623</v>
      </c>
      <c r="N65" s="49">
        <f t="shared" si="30"/>
        <v>0</v>
      </c>
      <c r="O65" s="50">
        <f t="shared" si="30"/>
        <v>0</v>
      </c>
      <c r="P65" s="49">
        <f t="shared" si="30"/>
        <v>31132000</v>
      </c>
      <c r="Q65" s="50">
        <f t="shared" si="30"/>
        <v>44902703</v>
      </c>
      <c r="R65" s="34">
        <f t="shared" si="16"/>
        <v>-65.042204172638947</v>
      </c>
      <c r="S65" s="35">
        <f t="shared" si="17"/>
        <v>807.17073600765923</v>
      </c>
      <c r="T65" s="34">
        <f t="shared" si="18"/>
        <v>21.421297443095806</v>
      </c>
      <c r="U65" s="35">
        <f t="shared" si="19"/>
        <v>30.896638730630556</v>
      </c>
      <c r="V65" s="49">
        <f>+V61+V62</f>
        <v>18264000</v>
      </c>
      <c r="W65" s="50">
        <f>+W61+W62</f>
        <v>15974000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145293000</v>
      </c>
      <c r="C8" s="36">
        <f t="shared" si="0"/>
        <v>20670000</v>
      </c>
      <c r="D8" s="36">
        <f t="shared" si="0"/>
        <v>0</v>
      </c>
      <c r="E8" s="36">
        <f t="shared" si="0"/>
        <v>165963000</v>
      </c>
      <c r="F8" s="37">
        <f t="shared" si="0"/>
        <v>165963000</v>
      </c>
      <c r="G8" s="38">
        <f t="shared" si="0"/>
        <v>165963000</v>
      </c>
      <c r="H8" s="37">
        <f t="shared" si="0"/>
        <v>50596000</v>
      </c>
      <c r="I8" s="38">
        <f t="shared" si="0"/>
        <v>59000352</v>
      </c>
      <c r="J8" s="37">
        <f t="shared" si="0"/>
        <v>43794000</v>
      </c>
      <c r="K8" s="38">
        <f t="shared" si="0"/>
        <v>36472160</v>
      </c>
      <c r="L8" s="37">
        <f t="shared" si="0"/>
        <v>16599000</v>
      </c>
      <c r="M8" s="38">
        <f t="shared" si="0"/>
        <v>14534178</v>
      </c>
      <c r="N8" s="37">
        <f t="shared" si="0"/>
        <v>0</v>
      </c>
      <c r="O8" s="38">
        <f t="shared" si="0"/>
        <v>0</v>
      </c>
      <c r="P8" s="37">
        <f t="shared" si="0"/>
        <v>110989000</v>
      </c>
      <c r="Q8" s="38">
        <f t="shared" si="0"/>
        <v>110006690</v>
      </c>
      <c r="R8" s="16">
        <f>IF(($J8       =0),0,((($L8       -$J8       )/$J8       )*100))</f>
        <v>-62.097547609261539</v>
      </c>
      <c r="S8" s="17">
        <f>IF(($K8       =0),0,((($M8       -$K8       )/$K8       )*100))</f>
        <v>-60.149939021982789</v>
      </c>
      <c r="T8" s="16">
        <f>IF(($E8       =0),0,(($P8       /$E8       )*100))</f>
        <v>66.875749414026018</v>
      </c>
      <c r="U8" s="18">
        <f>IF(($E8       =0),0,(($Q8       /$E8       )*100))</f>
        <v>66.283864475816898</v>
      </c>
      <c r="V8" s="37">
        <f t="shared" ref="V8:W8" si="1">+V9+V28</f>
        <v>10925000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138833000</v>
      </c>
      <c r="C9" s="39">
        <f t="shared" si="2"/>
        <v>20670000</v>
      </c>
      <c r="D9" s="39">
        <f t="shared" si="2"/>
        <v>0</v>
      </c>
      <c r="E9" s="39">
        <f t="shared" si="2"/>
        <v>159503000</v>
      </c>
      <c r="F9" s="40">
        <f t="shared" si="2"/>
        <v>159503000</v>
      </c>
      <c r="G9" s="41">
        <f t="shared" si="2"/>
        <v>159503000</v>
      </c>
      <c r="H9" s="40">
        <f t="shared" si="2"/>
        <v>49216000</v>
      </c>
      <c r="I9" s="41">
        <f t="shared" si="2"/>
        <v>56931275</v>
      </c>
      <c r="J9" s="40">
        <f t="shared" si="2"/>
        <v>42285000</v>
      </c>
      <c r="K9" s="41">
        <f t="shared" si="2"/>
        <v>35753182</v>
      </c>
      <c r="L9" s="40">
        <f t="shared" si="2"/>
        <v>16285000</v>
      </c>
      <c r="M9" s="41">
        <f t="shared" si="2"/>
        <v>12847071</v>
      </c>
      <c r="N9" s="40">
        <f t="shared" si="2"/>
        <v>0</v>
      </c>
      <c r="O9" s="41">
        <f t="shared" si="2"/>
        <v>0</v>
      </c>
      <c r="P9" s="40">
        <f t="shared" si="2"/>
        <v>107786000</v>
      </c>
      <c r="Q9" s="41">
        <f t="shared" si="2"/>
        <v>105531528</v>
      </c>
      <c r="R9" s="20">
        <f>IF(($J9       =0),0,((($L9       -$J9       )/$J9       )*100))</f>
        <v>-61.487525127113628</v>
      </c>
      <c r="S9" s="21">
        <f>IF(($K9       =0),0,((($M9       -$K9       )/$K9       )*100))</f>
        <v>-64.067335321370834</v>
      </c>
      <c r="T9" s="20">
        <f>IF(($E9       =0),0,(($P9       /$E9       )*100))</f>
        <v>67.57615844216096</v>
      </c>
      <c r="U9" s="22">
        <f>IF(($E9       =0),0,(($Q9       /$E9       )*100))</f>
        <v>66.162722958188866</v>
      </c>
      <c r="V9" s="40">
        <f t="shared" ref="V9:W9" si="3">SUM(V10:V27)</f>
        <v>10925000</v>
      </c>
      <c r="W9" s="41">
        <f t="shared" si="3"/>
        <v>0</v>
      </c>
    </row>
    <row r="10" spans="1:23" ht="13" x14ac:dyDescent="0.3">
      <c r="A10" s="23" t="s">
        <v>36</v>
      </c>
      <c r="B10" s="42">
        <v>30833000</v>
      </c>
      <c r="C10" s="42"/>
      <c r="D10" s="42"/>
      <c r="E10" s="42">
        <f t="shared" ref="E10:E41" si="4">$B10      +$C10      +$D10</f>
        <v>30833000</v>
      </c>
      <c r="F10" s="43">
        <v>30833000</v>
      </c>
      <c r="G10" s="44">
        <v>30833000</v>
      </c>
      <c r="H10" s="43">
        <v>9943000</v>
      </c>
      <c r="I10" s="44">
        <v>10243352</v>
      </c>
      <c r="J10" s="43">
        <v>8824000</v>
      </c>
      <c r="K10" s="44">
        <v>8797935</v>
      </c>
      <c r="L10" s="43">
        <v>2926000</v>
      </c>
      <c r="M10" s="44">
        <v>2697045</v>
      </c>
      <c r="N10" s="43"/>
      <c r="O10" s="44"/>
      <c r="P10" s="43">
        <f t="shared" ref="P10:P41" si="5">$H10      +$J10      +$L10      +$N10</f>
        <v>21693000</v>
      </c>
      <c r="Q10" s="44">
        <f t="shared" ref="Q10:Q41" si="6">$I10      +$K10      +$M10      +$O10</f>
        <v>21738332</v>
      </c>
      <c r="R10" s="24">
        <f t="shared" ref="R10:R41" si="7">IF(($J10      =0),0,((($L10      -$J10      )/$J10      )*100))</f>
        <v>-66.840435176790564</v>
      </c>
      <c r="S10" s="25">
        <f t="shared" ref="S10:S41" si="8">IF(($K10      =0),0,((($M10      -$K10      )/$K10      )*100))</f>
        <v>-69.344567787782012</v>
      </c>
      <c r="T10" s="24">
        <f t="shared" ref="T10:T41" si="9">IF(($E10      =0),0,(($P10      /$E10      )*100))</f>
        <v>70.356436285797685</v>
      </c>
      <c r="U10" s="26">
        <f t="shared" ref="U10:U41" si="10">IF(($E10      =0),0,(($Q10      /$E10      )*100))</f>
        <v>70.503460577952197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15000000</v>
      </c>
      <c r="C13" s="42"/>
      <c r="D13" s="42"/>
      <c r="E13" s="42">
        <f t="shared" si="4"/>
        <v>15000000</v>
      </c>
      <c r="F13" s="43">
        <v>15000000</v>
      </c>
      <c r="G13" s="44">
        <v>15000000</v>
      </c>
      <c r="H13" s="43">
        <v>6273000</v>
      </c>
      <c r="I13" s="44">
        <v>6273143</v>
      </c>
      <c r="J13" s="43">
        <v>3477000</v>
      </c>
      <c r="K13" s="44">
        <v>4385323</v>
      </c>
      <c r="L13" s="43">
        <v>2551000</v>
      </c>
      <c r="M13" s="44"/>
      <c r="N13" s="43"/>
      <c r="O13" s="44"/>
      <c r="P13" s="43">
        <f t="shared" si="5"/>
        <v>12301000</v>
      </c>
      <c r="Q13" s="44">
        <f t="shared" si="6"/>
        <v>10658466</v>
      </c>
      <c r="R13" s="24">
        <f t="shared" si="7"/>
        <v>-26.632154155881505</v>
      </c>
      <c r="S13" s="25">
        <f t="shared" si="8"/>
        <v>-100</v>
      </c>
      <c r="T13" s="24">
        <f t="shared" si="9"/>
        <v>82.006666666666675</v>
      </c>
      <c r="U13" s="26">
        <f t="shared" si="10"/>
        <v>71.056439999999995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20670000</v>
      </c>
      <c r="D20" s="42"/>
      <c r="E20" s="42">
        <f t="shared" si="4"/>
        <v>20670000</v>
      </c>
      <c r="F20" s="43">
        <v>20670000</v>
      </c>
      <c r="G20" s="44">
        <v>20670000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10925000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93000000</v>
      </c>
      <c r="C23" s="42"/>
      <c r="D23" s="42"/>
      <c r="E23" s="42">
        <f t="shared" si="4"/>
        <v>93000000</v>
      </c>
      <c r="F23" s="43">
        <v>93000000</v>
      </c>
      <c r="G23" s="44">
        <v>93000000</v>
      </c>
      <c r="H23" s="43">
        <v>33000000</v>
      </c>
      <c r="I23" s="44">
        <v>40414780</v>
      </c>
      <c r="J23" s="43">
        <v>29984000</v>
      </c>
      <c r="K23" s="44">
        <v>22569924</v>
      </c>
      <c r="L23" s="43">
        <v>10808000</v>
      </c>
      <c r="M23" s="44">
        <v>10150026</v>
      </c>
      <c r="N23" s="43"/>
      <c r="O23" s="44"/>
      <c r="P23" s="43">
        <f t="shared" si="5"/>
        <v>73792000</v>
      </c>
      <c r="Q23" s="44">
        <f t="shared" si="6"/>
        <v>73134730</v>
      </c>
      <c r="R23" s="24">
        <f t="shared" si="7"/>
        <v>-63.954108858057637</v>
      </c>
      <c r="S23" s="25">
        <f t="shared" si="8"/>
        <v>-55.028532661430319</v>
      </c>
      <c r="T23" s="24">
        <f t="shared" si="9"/>
        <v>79.346236559139783</v>
      </c>
      <c r="U23" s="26">
        <f t="shared" si="10"/>
        <v>78.639494623655921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6460000</v>
      </c>
      <c r="C28" s="39">
        <f t="shared" si="11"/>
        <v>0</v>
      </c>
      <c r="D28" s="39">
        <f t="shared" si="11"/>
        <v>0</v>
      </c>
      <c r="E28" s="39">
        <f t="shared" si="11"/>
        <v>6460000</v>
      </c>
      <c r="F28" s="40">
        <f t="shared" si="11"/>
        <v>6460000</v>
      </c>
      <c r="G28" s="41">
        <f t="shared" si="11"/>
        <v>6460000</v>
      </c>
      <c r="H28" s="40">
        <f t="shared" si="11"/>
        <v>1380000</v>
      </c>
      <c r="I28" s="41">
        <f t="shared" si="11"/>
        <v>2069077</v>
      </c>
      <c r="J28" s="40">
        <f t="shared" si="11"/>
        <v>1509000</v>
      </c>
      <c r="K28" s="41">
        <f t="shared" si="11"/>
        <v>718978</v>
      </c>
      <c r="L28" s="40">
        <f t="shared" si="11"/>
        <v>314000</v>
      </c>
      <c r="M28" s="41">
        <f t="shared" si="11"/>
        <v>1687107</v>
      </c>
      <c r="N28" s="40">
        <f t="shared" si="11"/>
        <v>0</v>
      </c>
      <c r="O28" s="41">
        <f t="shared" si="11"/>
        <v>0</v>
      </c>
      <c r="P28" s="40">
        <f t="shared" si="11"/>
        <v>3203000</v>
      </c>
      <c r="Q28" s="41">
        <f t="shared" si="11"/>
        <v>4475162</v>
      </c>
      <c r="R28" s="20">
        <f t="shared" si="7"/>
        <v>-79.19151756129888</v>
      </c>
      <c r="S28" s="21">
        <f t="shared" si="8"/>
        <v>134.65349426547127</v>
      </c>
      <c r="T28" s="20">
        <f t="shared" si="9"/>
        <v>49.582043343653247</v>
      </c>
      <c r="U28" s="22">
        <f t="shared" si="10"/>
        <v>69.274953560371529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990000</v>
      </c>
      <c r="I31" s="44">
        <v>989399</v>
      </c>
      <c r="J31" s="43">
        <v>126000</v>
      </c>
      <c r="K31" s="44">
        <v>125001</v>
      </c>
      <c r="L31" s="43">
        <v>42000</v>
      </c>
      <c r="M31" s="44">
        <v>189088</v>
      </c>
      <c r="N31" s="43"/>
      <c r="O31" s="44"/>
      <c r="P31" s="43">
        <f t="shared" si="5"/>
        <v>1158000</v>
      </c>
      <c r="Q31" s="44">
        <f t="shared" si="6"/>
        <v>1303488</v>
      </c>
      <c r="R31" s="24">
        <f t="shared" si="7"/>
        <v>-66.666666666666657</v>
      </c>
      <c r="S31" s="25">
        <f t="shared" si="8"/>
        <v>51.269189846481233</v>
      </c>
      <c r="T31" s="24">
        <f t="shared" si="9"/>
        <v>60.94736842105263</v>
      </c>
      <c r="U31" s="26">
        <f t="shared" si="10"/>
        <v>68.604631578947377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1560000</v>
      </c>
      <c r="C33" s="42"/>
      <c r="D33" s="42"/>
      <c r="E33" s="42">
        <f t="shared" si="4"/>
        <v>1560000</v>
      </c>
      <c r="F33" s="43">
        <v>1560000</v>
      </c>
      <c r="G33" s="44">
        <v>1560000</v>
      </c>
      <c r="H33" s="43">
        <v>390000</v>
      </c>
      <c r="I33" s="44">
        <v>284702</v>
      </c>
      <c r="J33" s="43">
        <v>317000</v>
      </c>
      <c r="K33" s="44">
        <v>593977</v>
      </c>
      <c r="L33" s="43">
        <v>272000</v>
      </c>
      <c r="M33" s="44">
        <v>964588</v>
      </c>
      <c r="N33" s="43"/>
      <c r="O33" s="44"/>
      <c r="P33" s="43">
        <f t="shared" si="5"/>
        <v>979000</v>
      </c>
      <c r="Q33" s="44">
        <f t="shared" si="6"/>
        <v>1843267</v>
      </c>
      <c r="R33" s="24">
        <f t="shared" si="7"/>
        <v>-14.195583596214512</v>
      </c>
      <c r="S33" s="25">
        <f t="shared" si="8"/>
        <v>62.394840204250336</v>
      </c>
      <c r="T33" s="24">
        <f t="shared" si="9"/>
        <v>62.756410256410255</v>
      </c>
      <c r="U33" s="26">
        <f t="shared" si="10"/>
        <v>118.15814102564102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3000000</v>
      </c>
      <c r="C36" s="42"/>
      <c r="D36" s="42"/>
      <c r="E36" s="42">
        <f t="shared" si="4"/>
        <v>3000000</v>
      </c>
      <c r="F36" s="43">
        <v>3000000</v>
      </c>
      <c r="G36" s="44">
        <v>3000000</v>
      </c>
      <c r="H36" s="43"/>
      <c r="I36" s="44">
        <v>794976</v>
      </c>
      <c r="J36" s="43">
        <v>1066000</v>
      </c>
      <c r="K36" s="44"/>
      <c r="L36" s="43"/>
      <c r="M36" s="44">
        <v>533431</v>
      </c>
      <c r="N36" s="43"/>
      <c r="O36" s="44"/>
      <c r="P36" s="43">
        <f t="shared" si="5"/>
        <v>1066000</v>
      </c>
      <c r="Q36" s="44">
        <f t="shared" si="6"/>
        <v>1328407</v>
      </c>
      <c r="R36" s="24">
        <f t="shared" si="7"/>
        <v>-100</v>
      </c>
      <c r="S36" s="25">
        <f t="shared" si="8"/>
        <v>0</v>
      </c>
      <c r="T36" s="24">
        <f t="shared" si="9"/>
        <v>35.533333333333331</v>
      </c>
      <c r="U36" s="26">
        <f t="shared" si="10"/>
        <v>44.280233333333335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1259000</v>
      </c>
      <c r="C43" s="45">
        <f t="shared" si="20"/>
        <v>0</v>
      </c>
      <c r="D43" s="45">
        <f t="shared" si="20"/>
        <v>0</v>
      </c>
      <c r="E43" s="45">
        <f t="shared" si="20"/>
        <v>1259000</v>
      </c>
      <c r="F43" s="46">
        <f t="shared" si="20"/>
        <v>1145000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1259000</v>
      </c>
      <c r="C44" s="39">
        <f t="shared" si="22"/>
        <v>0</v>
      </c>
      <c r="D44" s="39">
        <f t="shared" si="22"/>
        <v>0</v>
      </c>
      <c r="E44" s="39">
        <f t="shared" si="22"/>
        <v>1259000</v>
      </c>
      <c r="F44" s="40">
        <f t="shared" si="22"/>
        <v>1145000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1259000</v>
      </c>
      <c r="C46" s="42"/>
      <c r="D46" s="42"/>
      <c r="E46" s="42">
        <f t="shared" si="13"/>
        <v>1259000</v>
      </c>
      <c r="F46" s="43">
        <v>1145000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146552000</v>
      </c>
      <c r="C61" s="39">
        <f t="shared" si="26"/>
        <v>20670000</v>
      </c>
      <c r="D61" s="39">
        <f t="shared" si="26"/>
        <v>0</v>
      </c>
      <c r="E61" s="39">
        <f t="shared" si="26"/>
        <v>167222000</v>
      </c>
      <c r="F61" s="40">
        <f t="shared" si="26"/>
        <v>167108000</v>
      </c>
      <c r="G61" s="41">
        <f t="shared" si="26"/>
        <v>165963000</v>
      </c>
      <c r="H61" s="40">
        <f t="shared" si="26"/>
        <v>50596000</v>
      </c>
      <c r="I61" s="41">
        <f t="shared" si="26"/>
        <v>59000352</v>
      </c>
      <c r="J61" s="40">
        <f t="shared" si="26"/>
        <v>43794000</v>
      </c>
      <c r="K61" s="41">
        <f t="shared" si="26"/>
        <v>36472160</v>
      </c>
      <c r="L61" s="40">
        <f t="shared" si="26"/>
        <v>16599000</v>
      </c>
      <c r="M61" s="41">
        <f t="shared" si="26"/>
        <v>14534178</v>
      </c>
      <c r="N61" s="40">
        <f t="shared" si="26"/>
        <v>0</v>
      </c>
      <c r="O61" s="41">
        <f t="shared" si="26"/>
        <v>0</v>
      </c>
      <c r="P61" s="40">
        <f t="shared" si="26"/>
        <v>110989000</v>
      </c>
      <c r="Q61" s="41">
        <f t="shared" si="26"/>
        <v>110006690</v>
      </c>
      <c r="R61" s="20">
        <f t="shared" si="16"/>
        <v>-62.097547609261539</v>
      </c>
      <c r="S61" s="21">
        <f t="shared" si="17"/>
        <v>-60.149939021982789</v>
      </c>
      <c r="T61" s="20">
        <f t="shared" si="18"/>
        <v>66.372247670761027</v>
      </c>
      <c r="U61" s="22">
        <f t="shared" si="19"/>
        <v>65.784818983148156</v>
      </c>
      <c r="V61" s="40">
        <f t="shared" ref="V61:W61" si="27">+V8+V43</f>
        <v>10925000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146552000</v>
      </c>
      <c r="C65" s="48">
        <f t="shared" si="30"/>
        <v>20670000</v>
      </c>
      <c r="D65" s="48">
        <f t="shared" si="30"/>
        <v>0</v>
      </c>
      <c r="E65" s="48">
        <f t="shared" si="30"/>
        <v>167222000</v>
      </c>
      <c r="F65" s="49">
        <f t="shared" si="30"/>
        <v>167108000</v>
      </c>
      <c r="G65" s="50">
        <f t="shared" si="30"/>
        <v>165963000</v>
      </c>
      <c r="H65" s="49">
        <f t="shared" si="30"/>
        <v>50596000</v>
      </c>
      <c r="I65" s="50">
        <f t="shared" si="30"/>
        <v>59000352</v>
      </c>
      <c r="J65" s="49">
        <f t="shared" si="30"/>
        <v>43794000</v>
      </c>
      <c r="K65" s="50">
        <f t="shared" si="30"/>
        <v>36472160</v>
      </c>
      <c r="L65" s="49">
        <f t="shared" si="30"/>
        <v>16599000</v>
      </c>
      <c r="M65" s="51">
        <f t="shared" si="30"/>
        <v>14534178</v>
      </c>
      <c r="N65" s="49">
        <f t="shared" si="30"/>
        <v>0</v>
      </c>
      <c r="O65" s="50">
        <f t="shared" si="30"/>
        <v>0</v>
      </c>
      <c r="P65" s="49">
        <f t="shared" si="30"/>
        <v>110989000</v>
      </c>
      <c r="Q65" s="50">
        <f t="shared" si="30"/>
        <v>110006690</v>
      </c>
      <c r="R65" s="34">
        <f t="shared" si="16"/>
        <v>-62.097547609261539</v>
      </c>
      <c r="S65" s="35">
        <f t="shared" si="17"/>
        <v>-60.149939021982789</v>
      </c>
      <c r="T65" s="34">
        <f t="shared" si="18"/>
        <v>66.372247670761027</v>
      </c>
      <c r="U65" s="35">
        <f t="shared" si="19"/>
        <v>65.784818983148156</v>
      </c>
      <c r="V65" s="49">
        <f>+V61+V62</f>
        <v>10925000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285208000</v>
      </c>
      <c r="C8" s="36">
        <f t="shared" si="0"/>
        <v>23981000</v>
      </c>
      <c r="D8" s="36">
        <f t="shared" si="0"/>
        <v>0</v>
      </c>
      <c r="E8" s="36">
        <f t="shared" si="0"/>
        <v>309189000</v>
      </c>
      <c r="F8" s="37">
        <f t="shared" si="0"/>
        <v>308707000</v>
      </c>
      <c r="G8" s="38">
        <f t="shared" si="0"/>
        <v>308707000</v>
      </c>
      <c r="H8" s="37">
        <f t="shared" si="0"/>
        <v>88778000</v>
      </c>
      <c r="I8" s="38">
        <f t="shared" si="0"/>
        <v>89585571</v>
      </c>
      <c r="J8" s="37">
        <f t="shared" si="0"/>
        <v>74314000</v>
      </c>
      <c r="K8" s="38">
        <f t="shared" si="0"/>
        <v>85398980</v>
      </c>
      <c r="L8" s="37">
        <f t="shared" si="0"/>
        <v>50747000</v>
      </c>
      <c r="M8" s="38">
        <f t="shared" si="0"/>
        <v>45573660</v>
      </c>
      <c r="N8" s="37">
        <f t="shared" si="0"/>
        <v>0</v>
      </c>
      <c r="O8" s="38">
        <f t="shared" si="0"/>
        <v>0</v>
      </c>
      <c r="P8" s="37">
        <f t="shared" si="0"/>
        <v>213839000</v>
      </c>
      <c r="Q8" s="38">
        <f t="shared" si="0"/>
        <v>220558211</v>
      </c>
      <c r="R8" s="16">
        <f>IF(($J8       =0),0,((($L8       -$J8       )/$J8       )*100))</f>
        <v>-31.712732459563476</v>
      </c>
      <c r="S8" s="17">
        <f>IF(($K8       =0),0,((($M8       -$K8       )/$K8       )*100))</f>
        <v>-46.634421160533769</v>
      </c>
      <c r="T8" s="16">
        <f>IF(($E8       =0),0,(($P8       /$E8       )*100))</f>
        <v>69.161257353916213</v>
      </c>
      <c r="U8" s="18">
        <f>IF(($E8       =0),0,(($Q8       /$E8       )*100))</f>
        <v>71.334430073514909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276100000</v>
      </c>
      <c r="C9" s="39">
        <f t="shared" si="2"/>
        <v>23981000</v>
      </c>
      <c r="D9" s="39">
        <f t="shared" si="2"/>
        <v>0</v>
      </c>
      <c r="E9" s="39">
        <f t="shared" si="2"/>
        <v>300081000</v>
      </c>
      <c r="F9" s="40">
        <f t="shared" si="2"/>
        <v>300081000</v>
      </c>
      <c r="G9" s="41">
        <f t="shared" si="2"/>
        <v>300081000</v>
      </c>
      <c r="H9" s="40">
        <f t="shared" si="2"/>
        <v>88036000</v>
      </c>
      <c r="I9" s="41">
        <f t="shared" si="2"/>
        <v>89053746</v>
      </c>
      <c r="J9" s="40">
        <f t="shared" si="2"/>
        <v>71009000</v>
      </c>
      <c r="K9" s="41">
        <f t="shared" si="2"/>
        <v>82412835</v>
      </c>
      <c r="L9" s="40">
        <f t="shared" si="2"/>
        <v>49143000</v>
      </c>
      <c r="M9" s="41">
        <f t="shared" si="2"/>
        <v>42858614</v>
      </c>
      <c r="N9" s="40">
        <f t="shared" si="2"/>
        <v>0</v>
      </c>
      <c r="O9" s="41">
        <f t="shared" si="2"/>
        <v>0</v>
      </c>
      <c r="P9" s="40">
        <f t="shared" si="2"/>
        <v>208188000</v>
      </c>
      <c r="Q9" s="41">
        <f t="shared" si="2"/>
        <v>214325195</v>
      </c>
      <c r="R9" s="20">
        <f>IF(($J9       =0),0,((($L9       -$J9       )/$J9       )*100))</f>
        <v>-30.793279725105265</v>
      </c>
      <c r="S9" s="21">
        <f>IF(($K9       =0),0,((($M9       -$K9       )/$K9       )*100))</f>
        <v>-47.995219433963172</v>
      </c>
      <c r="T9" s="20">
        <f>IF(($E9       =0),0,(($P9       /$E9       )*100))</f>
        <v>69.37726813760284</v>
      </c>
      <c r="U9" s="22">
        <f>IF(($E9       =0),0,(($Q9       /$E9       )*100))</f>
        <v>71.422447605813105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190684000</v>
      </c>
      <c r="C10" s="42"/>
      <c r="D10" s="42"/>
      <c r="E10" s="42">
        <f t="shared" ref="E10:E41" si="4">$B10      +$C10      +$D10</f>
        <v>190684000</v>
      </c>
      <c r="F10" s="43">
        <v>190684000</v>
      </c>
      <c r="G10" s="44">
        <v>190684000</v>
      </c>
      <c r="H10" s="43">
        <v>61478000</v>
      </c>
      <c r="I10" s="44">
        <v>65171584</v>
      </c>
      <c r="J10" s="43">
        <v>43481000</v>
      </c>
      <c r="K10" s="44">
        <v>29071246</v>
      </c>
      <c r="L10" s="43">
        <v>26271000</v>
      </c>
      <c r="M10" s="44">
        <v>27128281</v>
      </c>
      <c r="N10" s="43"/>
      <c r="O10" s="44"/>
      <c r="P10" s="43">
        <f t="shared" ref="P10:P41" si="5">$H10      +$J10      +$L10      +$N10</f>
        <v>131230000</v>
      </c>
      <c r="Q10" s="44">
        <f t="shared" ref="Q10:Q41" si="6">$I10      +$K10      +$M10      +$O10</f>
        <v>121371111</v>
      </c>
      <c r="R10" s="24">
        <f t="shared" ref="R10:R41" si="7">IF(($J10      =0),0,((($L10      -$J10      )/$J10      )*100))</f>
        <v>-39.580506428095028</v>
      </c>
      <c r="S10" s="25">
        <f t="shared" ref="S10:S41" si="8">IF(($K10      =0),0,((($M10      -$K10      )/$K10      )*100))</f>
        <v>-6.6834596632012255</v>
      </c>
      <c r="T10" s="24">
        <f t="shared" ref="T10:T41" si="9">IF(($E10      =0),0,(($P10      /$E10      )*100))</f>
        <v>68.820666652681922</v>
      </c>
      <c r="U10" s="26">
        <f t="shared" ref="U10:U41" si="10">IF(($E10      =0),0,(($Q10      /$E10      )*100))</f>
        <v>63.650390698747664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13416000</v>
      </c>
      <c r="C13" s="42"/>
      <c r="D13" s="42"/>
      <c r="E13" s="42">
        <f t="shared" si="4"/>
        <v>13416000</v>
      </c>
      <c r="F13" s="43">
        <v>13416000</v>
      </c>
      <c r="G13" s="44">
        <v>13416000</v>
      </c>
      <c r="H13" s="43">
        <v>1530000</v>
      </c>
      <c r="I13" s="44">
        <v>4854501</v>
      </c>
      <c r="J13" s="43">
        <v>2411000</v>
      </c>
      <c r="K13" s="44">
        <v>1576157</v>
      </c>
      <c r="L13" s="43">
        <v>1017000</v>
      </c>
      <c r="M13" s="44">
        <v>2063639</v>
      </c>
      <c r="N13" s="43"/>
      <c r="O13" s="44"/>
      <c r="P13" s="43">
        <f t="shared" si="5"/>
        <v>4958000</v>
      </c>
      <c r="Q13" s="44">
        <f t="shared" si="6"/>
        <v>8494297</v>
      </c>
      <c r="R13" s="24">
        <f t="shared" si="7"/>
        <v>-57.818332642057236</v>
      </c>
      <c r="S13" s="25">
        <f t="shared" si="8"/>
        <v>30.928517907797254</v>
      </c>
      <c r="T13" s="24">
        <f t="shared" si="9"/>
        <v>36.955873583780566</v>
      </c>
      <c r="U13" s="26">
        <f t="shared" si="10"/>
        <v>63.314676505664877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23981000</v>
      </c>
      <c r="D20" s="42"/>
      <c r="E20" s="42">
        <f t="shared" si="4"/>
        <v>23981000</v>
      </c>
      <c r="F20" s="43">
        <v>23981000</v>
      </c>
      <c r="G20" s="44">
        <v>23981000</v>
      </c>
      <c r="H20" s="43"/>
      <c r="I20" s="44"/>
      <c r="J20" s="43"/>
      <c r="K20" s="44"/>
      <c r="L20" s="43"/>
      <c r="M20" s="44">
        <v>1835099</v>
      </c>
      <c r="N20" s="43"/>
      <c r="O20" s="44"/>
      <c r="P20" s="43">
        <f t="shared" si="5"/>
        <v>0</v>
      </c>
      <c r="Q20" s="44">
        <f t="shared" si="6"/>
        <v>1835099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7.6523039072599133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72000000</v>
      </c>
      <c r="C23" s="42"/>
      <c r="D23" s="42"/>
      <c r="E23" s="42">
        <f t="shared" si="4"/>
        <v>72000000</v>
      </c>
      <c r="F23" s="43">
        <v>72000000</v>
      </c>
      <c r="G23" s="44">
        <v>72000000</v>
      </c>
      <c r="H23" s="43">
        <v>25028000</v>
      </c>
      <c r="I23" s="44">
        <v>19027661</v>
      </c>
      <c r="J23" s="43">
        <v>25117000</v>
      </c>
      <c r="K23" s="44">
        <v>51765432</v>
      </c>
      <c r="L23" s="43">
        <v>21855000</v>
      </c>
      <c r="M23" s="44">
        <v>11831595</v>
      </c>
      <c r="N23" s="43"/>
      <c r="O23" s="44"/>
      <c r="P23" s="43">
        <f t="shared" si="5"/>
        <v>72000000</v>
      </c>
      <c r="Q23" s="44">
        <f t="shared" si="6"/>
        <v>82624688</v>
      </c>
      <c r="R23" s="24">
        <f t="shared" si="7"/>
        <v>-12.987219811283197</v>
      </c>
      <c r="S23" s="25">
        <f t="shared" si="8"/>
        <v>-77.143830268817226</v>
      </c>
      <c r="T23" s="24">
        <f t="shared" si="9"/>
        <v>100</v>
      </c>
      <c r="U23" s="26">
        <f t="shared" si="10"/>
        <v>114.75651111111111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9108000</v>
      </c>
      <c r="C28" s="39">
        <f t="shared" si="11"/>
        <v>0</v>
      </c>
      <c r="D28" s="39">
        <f t="shared" si="11"/>
        <v>0</v>
      </c>
      <c r="E28" s="39">
        <f t="shared" si="11"/>
        <v>9108000</v>
      </c>
      <c r="F28" s="40">
        <f t="shared" si="11"/>
        <v>8626000</v>
      </c>
      <c r="G28" s="41">
        <f t="shared" si="11"/>
        <v>8626000</v>
      </c>
      <c r="H28" s="40">
        <f t="shared" si="11"/>
        <v>742000</v>
      </c>
      <c r="I28" s="41">
        <f t="shared" si="11"/>
        <v>531825</v>
      </c>
      <c r="J28" s="40">
        <f t="shared" si="11"/>
        <v>3305000</v>
      </c>
      <c r="K28" s="41">
        <f t="shared" si="11"/>
        <v>2986145</v>
      </c>
      <c r="L28" s="40">
        <f t="shared" si="11"/>
        <v>1604000</v>
      </c>
      <c r="M28" s="41">
        <f t="shared" si="11"/>
        <v>2715046</v>
      </c>
      <c r="N28" s="40">
        <f t="shared" si="11"/>
        <v>0</v>
      </c>
      <c r="O28" s="41">
        <f t="shared" si="11"/>
        <v>0</v>
      </c>
      <c r="P28" s="40">
        <f t="shared" si="11"/>
        <v>5651000</v>
      </c>
      <c r="Q28" s="41">
        <f t="shared" si="11"/>
        <v>6233016</v>
      </c>
      <c r="R28" s="20">
        <f t="shared" si="7"/>
        <v>-51.46747352496218</v>
      </c>
      <c r="S28" s="21">
        <f t="shared" si="8"/>
        <v>-9.0785611549338707</v>
      </c>
      <c r="T28" s="20">
        <f t="shared" si="9"/>
        <v>62.044356609574002</v>
      </c>
      <c r="U28" s="22">
        <f t="shared" si="10"/>
        <v>68.43451910408433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3500000</v>
      </c>
      <c r="C31" s="42"/>
      <c r="D31" s="42"/>
      <c r="E31" s="42">
        <f t="shared" si="4"/>
        <v>3500000</v>
      </c>
      <c r="F31" s="43">
        <v>3500000</v>
      </c>
      <c r="G31" s="44">
        <v>3500000</v>
      </c>
      <c r="H31" s="43">
        <v>742000</v>
      </c>
      <c r="I31" s="44">
        <v>531825</v>
      </c>
      <c r="J31" s="43">
        <v>416000</v>
      </c>
      <c r="K31" s="44">
        <v>213553</v>
      </c>
      <c r="L31" s="43">
        <v>941000</v>
      </c>
      <c r="M31" s="44">
        <v>1382644</v>
      </c>
      <c r="N31" s="43"/>
      <c r="O31" s="44"/>
      <c r="P31" s="43">
        <f t="shared" si="5"/>
        <v>2099000</v>
      </c>
      <c r="Q31" s="44">
        <f t="shared" si="6"/>
        <v>2128022</v>
      </c>
      <c r="R31" s="24">
        <f t="shared" si="7"/>
        <v>126.20192307692308</v>
      </c>
      <c r="S31" s="25">
        <f t="shared" si="8"/>
        <v>547.44770619003248</v>
      </c>
      <c r="T31" s="24">
        <f t="shared" si="9"/>
        <v>59.971428571428575</v>
      </c>
      <c r="U31" s="26">
        <f t="shared" si="10"/>
        <v>60.800628571428575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1608000</v>
      </c>
      <c r="C33" s="42"/>
      <c r="D33" s="42"/>
      <c r="E33" s="42">
        <f t="shared" si="4"/>
        <v>1608000</v>
      </c>
      <c r="F33" s="43">
        <v>1126000</v>
      </c>
      <c r="G33" s="44">
        <v>1126000</v>
      </c>
      <c r="H33" s="43"/>
      <c r="I33" s="44"/>
      <c r="J33" s="43">
        <v>289000</v>
      </c>
      <c r="K33" s="44">
        <v>229233</v>
      </c>
      <c r="L33" s="43">
        <v>663000</v>
      </c>
      <c r="M33" s="44">
        <v>526807</v>
      </c>
      <c r="N33" s="43"/>
      <c r="O33" s="44"/>
      <c r="P33" s="43">
        <f t="shared" si="5"/>
        <v>952000</v>
      </c>
      <c r="Q33" s="44">
        <f t="shared" si="6"/>
        <v>756040</v>
      </c>
      <c r="R33" s="24">
        <f t="shared" si="7"/>
        <v>129.41176470588235</v>
      </c>
      <c r="S33" s="25">
        <f t="shared" si="8"/>
        <v>129.81289779394766</v>
      </c>
      <c r="T33" s="24">
        <f t="shared" si="9"/>
        <v>59.203980099502488</v>
      </c>
      <c r="U33" s="26">
        <f t="shared" si="10"/>
        <v>47.017412935323385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2600000</v>
      </c>
      <c r="K36" s="44">
        <v>2543359</v>
      </c>
      <c r="L36" s="43"/>
      <c r="M36" s="44">
        <v>805595</v>
      </c>
      <c r="N36" s="43"/>
      <c r="O36" s="44"/>
      <c r="P36" s="43">
        <f t="shared" si="5"/>
        <v>2600000</v>
      </c>
      <c r="Q36" s="44">
        <f t="shared" si="6"/>
        <v>3348954</v>
      </c>
      <c r="R36" s="24">
        <f t="shared" si="7"/>
        <v>-100</v>
      </c>
      <c r="S36" s="25">
        <f t="shared" si="8"/>
        <v>-68.325549008221017</v>
      </c>
      <c r="T36" s="24">
        <f t="shared" si="9"/>
        <v>65</v>
      </c>
      <c r="U36" s="26">
        <f t="shared" si="10"/>
        <v>83.723849999999999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167113000</v>
      </c>
      <c r="C43" s="45">
        <f t="shared" si="20"/>
        <v>0</v>
      </c>
      <c r="D43" s="45">
        <f t="shared" si="20"/>
        <v>0</v>
      </c>
      <c r="E43" s="45">
        <f t="shared" si="20"/>
        <v>167113000</v>
      </c>
      <c r="F43" s="46">
        <f t="shared" si="20"/>
        <v>163743000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167113000</v>
      </c>
      <c r="C44" s="39">
        <f t="shared" si="22"/>
        <v>0</v>
      </c>
      <c r="D44" s="39">
        <f t="shared" si="22"/>
        <v>0</v>
      </c>
      <c r="E44" s="39">
        <f t="shared" si="22"/>
        <v>167113000</v>
      </c>
      <c r="F44" s="40">
        <f t="shared" si="22"/>
        <v>163743000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130000000</v>
      </c>
      <c r="C45" s="42"/>
      <c r="D45" s="42"/>
      <c r="E45" s="42">
        <f t="shared" si="13"/>
        <v>130000000</v>
      </c>
      <c r="F45" s="43">
        <v>130000000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37113000</v>
      </c>
      <c r="C46" s="42"/>
      <c r="D46" s="42"/>
      <c r="E46" s="42">
        <f t="shared" si="13"/>
        <v>37113000</v>
      </c>
      <c r="F46" s="43">
        <v>33743000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452321000</v>
      </c>
      <c r="C61" s="39">
        <f t="shared" si="26"/>
        <v>23981000</v>
      </c>
      <c r="D61" s="39">
        <f t="shared" si="26"/>
        <v>0</v>
      </c>
      <c r="E61" s="39">
        <f t="shared" si="26"/>
        <v>476302000</v>
      </c>
      <c r="F61" s="40">
        <f t="shared" si="26"/>
        <v>472450000</v>
      </c>
      <c r="G61" s="41">
        <f t="shared" si="26"/>
        <v>308707000</v>
      </c>
      <c r="H61" s="40">
        <f t="shared" si="26"/>
        <v>88778000</v>
      </c>
      <c r="I61" s="41">
        <f t="shared" si="26"/>
        <v>89585571</v>
      </c>
      <c r="J61" s="40">
        <f t="shared" si="26"/>
        <v>74314000</v>
      </c>
      <c r="K61" s="41">
        <f t="shared" si="26"/>
        <v>85398980</v>
      </c>
      <c r="L61" s="40">
        <f t="shared" si="26"/>
        <v>50747000</v>
      </c>
      <c r="M61" s="41">
        <f t="shared" si="26"/>
        <v>45573660</v>
      </c>
      <c r="N61" s="40">
        <f t="shared" si="26"/>
        <v>0</v>
      </c>
      <c r="O61" s="41">
        <f t="shared" si="26"/>
        <v>0</v>
      </c>
      <c r="P61" s="40">
        <f t="shared" si="26"/>
        <v>213839000</v>
      </c>
      <c r="Q61" s="41">
        <f t="shared" si="26"/>
        <v>220558211</v>
      </c>
      <c r="R61" s="20">
        <f t="shared" si="16"/>
        <v>-31.712732459563476</v>
      </c>
      <c r="S61" s="21">
        <f t="shared" si="17"/>
        <v>-46.634421160533769</v>
      </c>
      <c r="T61" s="20">
        <f t="shared" si="18"/>
        <v>44.89567543281364</v>
      </c>
      <c r="U61" s="22">
        <f t="shared" si="19"/>
        <v>46.306379355954839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452321000</v>
      </c>
      <c r="C65" s="48">
        <f t="shared" si="30"/>
        <v>23981000</v>
      </c>
      <c r="D65" s="48">
        <f t="shared" si="30"/>
        <v>0</v>
      </c>
      <c r="E65" s="48">
        <f t="shared" si="30"/>
        <v>476302000</v>
      </c>
      <c r="F65" s="49">
        <f t="shared" si="30"/>
        <v>472450000</v>
      </c>
      <c r="G65" s="50">
        <f t="shared" si="30"/>
        <v>308707000</v>
      </c>
      <c r="H65" s="49">
        <f t="shared" si="30"/>
        <v>88778000</v>
      </c>
      <c r="I65" s="50">
        <f t="shared" si="30"/>
        <v>89585571</v>
      </c>
      <c r="J65" s="49">
        <f t="shared" si="30"/>
        <v>74314000</v>
      </c>
      <c r="K65" s="50">
        <f t="shared" si="30"/>
        <v>85398980</v>
      </c>
      <c r="L65" s="49">
        <f t="shared" si="30"/>
        <v>50747000</v>
      </c>
      <c r="M65" s="51">
        <f t="shared" si="30"/>
        <v>45573660</v>
      </c>
      <c r="N65" s="49">
        <f t="shared" si="30"/>
        <v>0</v>
      </c>
      <c r="O65" s="50">
        <f t="shared" si="30"/>
        <v>0</v>
      </c>
      <c r="P65" s="49">
        <f t="shared" si="30"/>
        <v>213839000</v>
      </c>
      <c r="Q65" s="50">
        <f t="shared" si="30"/>
        <v>220558211</v>
      </c>
      <c r="R65" s="34">
        <f t="shared" si="16"/>
        <v>-31.712732459563476</v>
      </c>
      <c r="S65" s="35">
        <f t="shared" si="17"/>
        <v>-46.634421160533769</v>
      </c>
      <c r="T65" s="34">
        <f t="shared" si="18"/>
        <v>44.89567543281364</v>
      </c>
      <c r="U65" s="35">
        <f t="shared" si="19"/>
        <v>46.306379355954839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67080000</v>
      </c>
      <c r="C8" s="36">
        <f t="shared" si="0"/>
        <v>30104000</v>
      </c>
      <c r="D8" s="36">
        <f t="shared" si="0"/>
        <v>0</v>
      </c>
      <c r="E8" s="36">
        <f t="shared" si="0"/>
        <v>97184000</v>
      </c>
      <c r="F8" s="37">
        <f t="shared" si="0"/>
        <v>90584000</v>
      </c>
      <c r="G8" s="38">
        <f t="shared" si="0"/>
        <v>90584000</v>
      </c>
      <c r="H8" s="37">
        <f t="shared" si="0"/>
        <v>13321000</v>
      </c>
      <c r="I8" s="38">
        <f t="shared" si="0"/>
        <v>12933641</v>
      </c>
      <c r="J8" s="37">
        <f t="shared" si="0"/>
        <v>32904000</v>
      </c>
      <c r="K8" s="38">
        <f t="shared" si="0"/>
        <v>22603653</v>
      </c>
      <c r="L8" s="37">
        <f t="shared" si="0"/>
        <v>5664000</v>
      </c>
      <c r="M8" s="38">
        <f t="shared" si="0"/>
        <v>29017491</v>
      </c>
      <c r="N8" s="37">
        <f t="shared" si="0"/>
        <v>0</v>
      </c>
      <c r="O8" s="38">
        <f t="shared" si="0"/>
        <v>0</v>
      </c>
      <c r="P8" s="37">
        <f t="shared" si="0"/>
        <v>51889000</v>
      </c>
      <c r="Q8" s="38">
        <f t="shared" si="0"/>
        <v>64554785</v>
      </c>
      <c r="R8" s="16">
        <f>IF(($J8       =0),0,((($L8       -$J8       )/$J8       )*100))</f>
        <v>-82.786287381473372</v>
      </c>
      <c r="S8" s="17">
        <f>IF(($K8       =0),0,((($M8       -$K8       )/$K8       )*100))</f>
        <v>28.375227667846431</v>
      </c>
      <c r="T8" s="16">
        <f>IF(($E8       =0),0,(($P8       /$E8       )*100))</f>
        <v>53.392533750411587</v>
      </c>
      <c r="U8" s="18">
        <f>IF(($E8       =0),0,(($Q8       /$E8       )*100))</f>
        <v>66.425322069476451</v>
      </c>
      <c r="V8" s="37">
        <f t="shared" ref="V8:W8" si="1">+V9+V28</f>
        <v>26513000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58449000</v>
      </c>
      <c r="C9" s="39">
        <f t="shared" si="2"/>
        <v>30104000</v>
      </c>
      <c r="D9" s="39">
        <f t="shared" si="2"/>
        <v>0</v>
      </c>
      <c r="E9" s="39">
        <f t="shared" si="2"/>
        <v>88553000</v>
      </c>
      <c r="F9" s="40">
        <f t="shared" si="2"/>
        <v>81953000</v>
      </c>
      <c r="G9" s="41">
        <f t="shared" si="2"/>
        <v>81953000</v>
      </c>
      <c r="H9" s="40">
        <f t="shared" si="2"/>
        <v>12845000</v>
      </c>
      <c r="I9" s="41">
        <f t="shared" si="2"/>
        <v>12845211</v>
      </c>
      <c r="J9" s="40">
        <f t="shared" si="2"/>
        <v>29755000</v>
      </c>
      <c r="K9" s="41">
        <f t="shared" si="2"/>
        <v>18337431</v>
      </c>
      <c r="L9" s="40">
        <f t="shared" si="2"/>
        <v>3362000</v>
      </c>
      <c r="M9" s="41">
        <f t="shared" si="2"/>
        <v>27545062</v>
      </c>
      <c r="N9" s="40">
        <f t="shared" si="2"/>
        <v>0</v>
      </c>
      <c r="O9" s="41">
        <f t="shared" si="2"/>
        <v>0</v>
      </c>
      <c r="P9" s="40">
        <f t="shared" si="2"/>
        <v>45962000</v>
      </c>
      <c r="Q9" s="41">
        <f t="shared" si="2"/>
        <v>58727704</v>
      </c>
      <c r="R9" s="20">
        <f>IF(($J9       =0),0,((($L9       -$J9       )/$J9       )*100))</f>
        <v>-88.701058645605784</v>
      </c>
      <c r="S9" s="21">
        <f>IF(($K9       =0),0,((($M9       -$K9       )/$K9       )*100))</f>
        <v>50.212218930776075</v>
      </c>
      <c r="T9" s="20">
        <f>IF(($E9       =0),0,(($P9       /$E9       )*100))</f>
        <v>51.903379896784976</v>
      </c>
      <c r="U9" s="22">
        <f>IF(($E9       =0),0,(($Q9       /$E9       )*100))</f>
        <v>66.31927094508373</v>
      </c>
      <c r="V9" s="40">
        <f t="shared" ref="V9:W9" si="3">SUM(V10:V27)</f>
        <v>26513000</v>
      </c>
      <c r="W9" s="41">
        <f t="shared" si="3"/>
        <v>0</v>
      </c>
    </row>
    <row r="10" spans="1:23" ht="13" x14ac:dyDescent="0.3">
      <c r="A10" s="23" t="s">
        <v>36</v>
      </c>
      <c r="B10" s="42">
        <v>46449000</v>
      </c>
      <c r="C10" s="42"/>
      <c r="D10" s="42"/>
      <c r="E10" s="42">
        <f t="shared" ref="E10:E41" si="4">$B10      +$C10      +$D10</f>
        <v>46449000</v>
      </c>
      <c r="F10" s="43">
        <v>46449000</v>
      </c>
      <c r="G10" s="44">
        <v>46449000</v>
      </c>
      <c r="H10" s="43">
        <v>12845000</v>
      </c>
      <c r="I10" s="44">
        <v>12845211</v>
      </c>
      <c r="J10" s="43">
        <v>24894000</v>
      </c>
      <c r="K10" s="44">
        <v>18337431</v>
      </c>
      <c r="L10" s="43">
        <v>2823000</v>
      </c>
      <c r="M10" s="44">
        <v>9377666</v>
      </c>
      <c r="N10" s="43"/>
      <c r="O10" s="44"/>
      <c r="P10" s="43">
        <f t="shared" ref="P10:P41" si="5">$H10      +$J10      +$L10      +$N10</f>
        <v>40562000</v>
      </c>
      <c r="Q10" s="44">
        <f t="shared" ref="Q10:Q41" si="6">$I10      +$K10      +$M10      +$O10</f>
        <v>40560308</v>
      </c>
      <c r="R10" s="24">
        <f t="shared" ref="R10:R41" si="7">IF(($J10      =0),0,((($L10      -$J10      )/$J10      )*100))</f>
        <v>-88.659918052542793</v>
      </c>
      <c r="S10" s="25">
        <f t="shared" ref="S10:S41" si="8">IF(($K10      =0),0,((($M10      -$K10      )/$K10      )*100))</f>
        <v>-48.860524683092194</v>
      </c>
      <c r="T10" s="24">
        <f t="shared" ref="T10:T41" si="9">IF(($E10      =0),0,(($P10      /$E10      )*100))</f>
        <v>87.325884303214281</v>
      </c>
      <c r="U10" s="26">
        <f t="shared" ref="U10:U41" si="10">IF(($E10      =0),0,(($Q10      /$E10      )*100))</f>
        <v>87.322241598312118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12000000</v>
      </c>
      <c r="C13" s="42"/>
      <c r="D13" s="42"/>
      <c r="E13" s="42">
        <f t="shared" si="4"/>
        <v>12000000</v>
      </c>
      <c r="F13" s="43">
        <v>5400000</v>
      </c>
      <c r="G13" s="44">
        <v>5400000</v>
      </c>
      <c r="H13" s="43"/>
      <c r="I13" s="44"/>
      <c r="J13" s="43">
        <v>4861000</v>
      </c>
      <c r="K13" s="44"/>
      <c r="L13" s="43">
        <v>539000</v>
      </c>
      <c r="M13" s="44">
        <v>4860937</v>
      </c>
      <c r="N13" s="43"/>
      <c r="O13" s="44"/>
      <c r="P13" s="43">
        <f t="shared" si="5"/>
        <v>5400000</v>
      </c>
      <c r="Q13" s="44">
        <f t="shared" si="6"/>
        <v>4860937</v>
      </c>
      <c r="R13" s="24">
        <f t="shared" si="7"/>
        <v>-88.911746554206957</v>
      </c>
      <c r="S13" s="25">
        <f t="shared" si="8"/>
        <v>0</v>
      </c>
      <c r="T13" s="24">
        <f t="shared" si="9"/>
        <v>45</v>
      </c>
      <c r="U13" s="26">
        <f t="shared" si="10"/>
        <v>40.507808333333337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30104000</v>
      </c>
      <c r="D20" s="42"/>
      <c r="E20" s="42">
        <f t="shared" si="4"/>
        <v>30104000</v>
      </c>
      <c r="F20" s="43">
        <v>30104000</v>
      </c>
      <c r="G20" s="44">
        <v>30104000</v>
      </c>
      <c r="H20" s="43"/>
      <c r="I20" s="44"/>
      <c r="J20" s="43"/>
      <c r="K20" s="44"/>
      <c r="L20" s="43"/>
      <c r="M20" s="44">
        <v>13306459</v>
      </c>
      <c r="N20" s="43"/>
      <c r="O20" s="44"/>
      <c r="P20" s="43">
        <f t="shared" si="5"/>
        <v>0</v>
      </c>
      <c r="Q20" s="44">
        <f t="shared" si="6"/>
        <v>13306459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44.201631012490033</v>
      </c>
      <c r="V20" s="43">
        <v>26513000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8631000</v>
      </c>
      <c r="C28" s="39">
        <f t="shared" si="11"/>
        <v>0</v>
      </c>
      <c r="D28" s="39">
        <f t="shared" si="11"/>
        <v>0</v>
      </c>
      <c r="E28" s="39">
        <f t="shared" si="11"/>
        <v>8631000</v>
      </c>
      <c r="F28" s="40">
        <f t="shared" si="11"/>
        <v>8631000</v>
      </c>
      <c r="G28" s="41">
        <f t="shared" si="11"/>
        <v>8631000</v>
      </c>
      <c r="H28" s="40">
        <f t="shared" si="11"/>
        <v>476000</v>
      </c>
      <c r="I28" s="41">
        <f t="shared" si="11"/>
        <v>88430</v>
      </c>
      <c r="J28" s="40">
        <f t="shared" si="11"/>
        <v>3149000</v>
      </c>
      <c r="K28" s="41">
        <f t="shared" si="11"/>
        <v>4266222</v>
      </c>
      <c r="L28" s="40">
        <f t="shared" si="11"/>
        <v>2302000</v>
      </c>
      <c r="M28" s="41">
        <f t="shared" si="11"/>
        <v>1472429</v>
      </c>
      <c r="N28" s="40">
        <f t="shared" si="11"/>
        <v>0</v>
      </c>
      <c r="O28" s="41">
        <f t="shared" si="11"/>
        <v>0</v>
      </c>
      <c r="P28" s="40">
        <f t="shared" si="11"/>
        <v>5927000</v>
      </c>
      <c r="Q28" s="41">
        <f t="shared" si="11"/>
        <v>5827081</v>
      </c>
      <c r="R28" s="20">
        <f t="shared" si="7"/>
        <v>-26.897427754842806</v>
      </c>
      <c r="S28" s="21">
        <f t="shared" si="8"/>
        <v>-65.486348342866364</v>
      </c>
      <c r="T28" s="20">
        <f t="shared" si="9"/>
        <v>68.671069400996416</v>
      </c>
      <c r="U28" s="22">
        <f t="shared" si="10"/>
        <v>67.513393581276787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2600000</v>
      </c>
      <c r="C31" s="42"/>
      <c r="D31" s="42"/>
      <c r="E31" s="42">
        <f t="shared" si="4"/>
        <v>2600000</v>
      </c>
      <c r="F31" s="43">
        <v>2600000</v>
      </c>
      <c r="G31" s="44">
        <v>2600000</v>
      </c>
      <c r="H31" s="43">
        <v>452000</v>
      </c>
      <c r="I31" s="44">
        <v>73583</v>
      </c>
      <c r="J31" s="43">
        <v>522000</v>
      </c>
      <c r="K31" s="44">
        <v>629676</v>
      </c>
      <c r="L31" s="43">
        <v>251000</v>
      </c>
      <c r="M31" s="44">
        <v>353503</v>
      </c>
      <c r="N31" s="43"/>
      <c r="O31" s="44"/>
      <c r="P31" s="43">
        <f t="shared" si="5"/>
        <v>1225000</v>
      </c>
      <c r="Q31" s="44">
        <f t="shared" si="6"/>
        <v>1056762</v>
      </c>
      <c r="R31" s="24">
        <f t="shared" si="7"/>
        <v>-51.91570881226054</v>
      </c>
      <c r="S31" s="25">
        <f t="shared" si="8"/>
        <v>-43.859540462078911</v>
      </c>
      <c r="T31" s="24">
        <f t="shared" si="9"/>
        <v>47.115384615384613</v>
      </c>
      <c r="U31" s="26">
        <f t="shared" si="10"/>
        <v>40.64469230769231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2031000</v>
      </c>
      <c r="C33" s="42"/>
      <c r="D33" s="42"/>
      <c r="E33" s="42">
        <f t="shared" si="4"/>
        <v>2031000</v>
      </c>
      <c r="F33" s="43">
        <v>2031000</v>
      </c>
      <c r="G33" s="44">
        <v>2031000</v>
      </c>
      <c r="H33" s="43">
        <v>24000</v>
      </c>
      <c r="I33" s="44">
        <v>14847</v>
      </c>
      <c r="J33" s="43">
        <v>310000</v>
      </c>
      <c r="K33" s="44">
        <v>199445</v>
      </c>
      <c r="L33" s="43">
        <v>368000</v>
      </c>
      <c r="M33" s="44">
        <v>1118926</v>
      </c>
      <c r="N33" s="43"/>
      <c r="O33" s="44"/>
      <c r="P33" s="43">
        <f t="shared" si="5"/>
        <v>702000</v>
      </c>
      <c r="Q33" s="44">
        <f t="shared" si="6"/>
        <v>1333218</v>
      </c>
      <c r="R33" s="24">
        <f t="shared" si="7"/>
        <v>18.70967741935484</v>
      </c>
      <c r="S33" s="25">
        <f t="shared" si="8"/>
        <v>461.01983002832856</v>
      </c>
      <c r="T33" s="24">
        <f t="shared" si="9"/>
        <v>34.564254062038401</v>
      </c>
      <c r="U33" s="26">
        <f t="shared" si="10"/>
        <v>65.64342688330872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2317000</v>
      </c>
      <c r="K36" s="44">
        <v>3437101</v>
      </c>
      <c r="L36" s="43">
        <v>1683000</v>
      </c>
      <c r="M36" s="44"/>
      <c r="N36" s="43"/>
      <c r="O36" s="44"/>
      <c r="P36" s="43">
        <f t="shared" si="5"/>
        <v>4000000</v>
      </c>
      <c r="Q36" s="44">
        <f t="shared" si="6"/>
        <v>3437101</v>
      </c>
      <c r="R36" s="24">
        <f t="shared" si="7"/>
        <v>-27.36296935692706</v>
      </c>
      <c r="S36" s="25">
        <f t="shared" si="8"/>
        <v>-100</v>
      </c>
      <c r="T36" s="24">
        <f t="shared" si="9"/>
        <v>100</v>
      </c>
      <c r="U36" s="26">
        <f t="shared" si="10"/>
        <v>85.927525000000003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123300000</v>
      </c>
      <c r="C43" s="45">
        <f t="shared" si="20"/>
        <v>0</v>
      </c>
      <c r="D43" s="45">
        <f t="shared" si="20"/>
        <v>0</v>
      </c>
      <c r="E43" s="45">
        <f t="shared" si="20"/>
        <v>123300000</v>
      </c>
      <c r="F43" s="46">
        <f t="shared" si="20"/>
        <v>123300000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123300000</v>
      </c>
      <c r="C44" s="39">
        <f t="shared" si="22"/>
        <v>0</v>
      </c>
      <c r="D44" s="39">
        <f t="shared" si="22"/>
        <v>0</v>
      </c>
      <c r="E44" s="39">
        <f t="shared" si="22"/>
        <v>123300000</v>
      </c>
      <c r="F44" s="40">
        <f t="shared" si="22"/>
        <v>123300000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123300000</v>
      </c>
      <c r="C53" s="42"/>
      <c r="D53" s="42"/>
      <c r="E53" s="42">
        <f t="shared" si="13"/>
        <v>123300000</v>
      </c>
      <c r="F53" s="43">
        <v>123300000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190380000</v>
      </c>
      <c r="C61" s="39">
        <f t="shared" si="26"/>
        <v>30104000</v>
      </c>
      <c r="D61" s="39">
        <f t="shared" si="26"/>
        <v>0</v>
      </c>
      <c r="E61" s="39">
        <f t="shared" si="26"/>
        <v>220484000</v>
      </c>
      <c r="F61" s="40">
        <f t="shared" si="26"/>
        <v>213884000</v>
      </c>
      <c r="G61" s="41">
        <f t="shared" si="26"/>
        <v>90584000</v>
      </c>
      <c r="H61" s="40">
        <f t="shared" si="26"/>
        <v>13321000</v>
      </c>
      <c r="I61" s="41">
        <f t="shared" si="26"/>
        <v>12933641</v>
      </c>
      <c r="J61" s="40">
        <f t="shared" si="26"/>
        <v>32904000</v>
      </c>
      <c r="K61" s="41">
        <f t="shared" si="26"/>
        <v>22603653</v>
      </c>
      <c r="L61" s="40">
        <f t="shared" si="26"/>
        <v>5664000</v>
      </c>
      <c r="M61" s="41">
        <f t="shared" si="26"/>
        <v>29017491</v>
      </c>
      <c r="N61" s="40">
        <f t="shared" si="26"/>
        <v>0</v>
      </c>
      <c r="O61" s="41">
        <f t="shared" si="26"/>
        <v>0</v>
      </c>
      <c r="P61" s="40">
        <f t="shared" si="26"/>
        <v>51889000</v>
      </c>
      <c r="Q61" s="41">
        <f t="shared" si="26"/>
        <v>64554785</v>
      </c>
      <c r="R61" s="20">
        <f t="shared" si="16"/>
        <v>-82.786287381473372</v>
      </c>
      <c r="S61" s="21">
        <f t="shared" si="17"/>
        <v>28.375227667846431</v>
      </c>
      <c r="T61" s="20">
        <f t="shared" si="18"/>
        <v>23.534133996117632</v>
      </c>
      <c r="U61" s="22">
        <f t="shared" si="19"/>
        <v>29.278671014676799</v>
      </c>
      <c r="V61" s="40">
        <f t="shared" ref="V61:W61" si="27">+V8+V43</f>
        <v>26513000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190380000</v>
      </c>
      <c r="C65" s="48">
        <f t="shared" si="30"/>
        <v>30104000</v>
      </c>
      <c r="D65" s="48">
        <f t="shared" si="30"/>
        <v>0</v>
      </c>
      <c r="E65" s="48">
        <f t="shared" si="30"/>
        <v>220484000</v>
      </c>
      <c r="F65" s="49">
        <f t="shared" si="30"/>
        <v>213884000</v>
      </c>
      <c r="G65" s="50">
        <f t="shared" si="30"/>
        <v>90584000</v>
      </c>
      <c r="H65" s="49">
        <f t="shared" si="30"/>
        <v>13321000</v>
      </c>
      <c r="I65" s="50">
        <f t="shared" si="30"/>
        <v>12933641</v>
      </c>
      <c r="J65" s="49">
        <f t="shared" si="30"/>
        <v>32904000</v>
      </c>
      <c r="K65" s="50">
        <f t="shared" si="30"/>
        <v>22603653</v>
      </c>
      <c r="L65" s="49">
        <f t="shared" si="30"/>
        <v>5664000</v>
      </c>
      <c r="M65" s="51">
        <f t="shared" si="30"/>
        <v>29017491</v>
      </c>
      <c r="N65" s="49">
        <f t="shared" si="30"/>
        <v>0</v>
      </c>
      <c r="O65" s="50">
        <f t="shared" si="30"/>
        <v>0</v>
      </c>
      <c r="P65" s="49">
        <f t="shared" si="30"/>
        <v>51889000</v>
      </c>
      <c r="Q65" s="50">
        <f t="shared" si="30"/>
        <v>64554785</v>
      </c>
      <c r="R65" s="34">
        <f t="shared" si="16"/>
        <v>-82.786287381473372</v>
      </c>
      <c r="S65" s="35">
        <f t="shared" si="17"/>
        <v>28.375227667846431</v>
      </c>
      <c r="T65" s="34">
        <f t="shared" si="18"/>
        <v>23.534133996117632</v>
      </c>
      <c r="U65" s="35">
        <f t="shared" si="19"/>
        <v>29.278671014676799</v>
      </c>
      <c r="V65" s="49">
        <f>+V61+V62</f>
        <v>26513000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58340000</v>
      </c>
      <c r="C8" s="36">
        <f t="shared" si="0"/>
        <v>14800000</v>
      </c>
      <c r="D8" s="36">
        <f t="shared" si="0"/>
        <v>0</v>
      </c>
      <c r="E8" s="36">
        <f t="shared" si="0"/>
        <v>73140000</v>
      </c>
      <c r="F8" s="37">
        <f t="shared" si="0"/>
        <v>73140000</v>
      </c>
      <c r="G8" s="38">
        <f t="shared" si="0"/>
        <v>73140000</v>
      </c>
      <c r="H8" s="37">
        <f t="shared" si="0"/>
        <v>17088000</v>
      </c>
      <c r="I8" s="38">
        <f t="shared" si="0"/>
        <v>17486115</v>
      </c>
      <c r="J8" s="37">
        <f t="shared" si="0"/>
        <v>24566000</v>
      </c>
      <c r="K8" s="38">
        <f t="shared" si="0"/>
        <v>0</v>
      </c>
      <c r="L8" s="37">
        <f t="shared" si="0"/>
        <v>8636000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50290000</v>
      </c>
      <c r="Q8" s="38">
        <f t="shared" si="0"/>
        <v>17486115</v>
      </c>
      <c r="R8" s="16">
        <f>IF(($J8       =0),0,((($L8       -$J8       )/$J8       )*100))</f>
        <v>-64.845721729219235</v>
      </c>
      <c r="S8" s="17">
        <f>IF(($K8       =0),0,((($M8       -$K8       )/$K8       )*100))</f>
        <v>0</v>
      </c>
      <c r="T8" s="16">
        <f>IF(($E8       =0),0,(($P8       /$E8       )*100))</f>
        <v>68.758545255674051</v>
      </c>
      <c r="U8" s="18">
        <f>IF(($E8       =0),0,(($Q8       /$E8       )*100))</f>
        <v>23.90773174733388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47211000</v>
      </c>
      <c r="C9" s="39">
        <f t="shared" si="2"/>
        <v>14800000</v>
      </c>
      <c r="D9" s="39">
        <f t="shared" si="2"/>
        <v>0</v>
      </c>
      <c r="E9" s="39">
        <f t="shared" si="2"/>
        <v>62011000</v>
      </c>
      <c r="F9" s="40">
        <f t="shared" si="2"/>
        <v>62011000</v>
      </c>
      <c r="G9" s="41">
        <f t="shared" si="2"/>
        <v>62011000</v>
      </c>
      <c r="H9" s="40">
        <f t="shared" si="2"/>
        <v>16416000</v>
      </c>
      <c r="I9" s="41">
        <f t="shared" si="2"/>
        <v>17082255</v>
      </c>
      <c r="J9" s="40">
        <f t="shared" si="2"/>
        <v>23121000</v>
      </c>
      <c r="K9" s="41">
        <f t="shared" si="2"/>
        <v>0</v>
      </c>
      <c r="L9" s="40">
        <f t="shared" si="2"/>
        <v>5529000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45066000</v>
      </c>
      <c r="Q9" s="41">
        <f t="shared" si="2"/>
        <v>17082255</v>
      </c>
      <c r="R9" s="20">
        <f>IF(($J9       =0),0,((($L9       -$J9       )/$J9       )*100))</f>
        <v>-76.086674451797066</v>
      </c>
      <c r="S9" s="21">
        <f>IF(($K9       =0),0,((($M9       -$K9       )/$K9       )*100))</f>
        <v>0</v>
      </c>
      <c r="T9" s="20">
        <f>IF(($E9       =0),0,(($P9       /$E9       )*100))</f>
        <v>72.674202963990268</v>
      </c>
      <c r="U9" s="22">
        <f>IF(($E9       =0),0,(($Q9       /$E9       )*100))</f>
        <v>27.547136798309978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40786000</v>
      </c>
      <c r="C10" s="42"/>
      <c r="D10" s="42"/>
      <c r="E10" s="42">
        <f t="shared" ref="E10:E41" si="4">$B10      +$C10      +$D10</f>
        <v>40786000</v>
      </c>
      <c r="F10" s="43">
        <v>40786000</v>
      </c>
      <c r="G10" s="44">
        <v>40786000</v>
      </c>
      <c r="H10" s="43">
        <v>16416000</v>
      </c>
      <c r="I10" s="44">
        <v>16415289</v>
      </c>
      <c r="J10" s="43">
        <v>19175000</v>
      </c>
      <c r="K10" s="44"/>
      <c r="L10" s="43">
        <v>4994000</v>
      </c>
      <c r="M10" s="44"/>
      <c r="N10" s="43"/>
      <c r="O10" s="44"/>
      <c r="P10" s="43">
        <f t="shared" ref="P10:P41" si="5">$H10      +$J10      +$L10      +$N10</f>
        <v>40585000</v>
      </c>
      <c r="Q10" s="44">
        <f t="shared" ref="Q10:Q41" si="6">$I10      +$K10      +$M10      +$O10</f>
        <v>16415289</v>
      </c>
      <c r="R10" s="24">
        <f t="shared" ref="R10:R41" si="7">IF(($J10      =0),0,((($L10      -$J10      )/$J10      )*100))</f>
        <v>-73.955671447196863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99.507183837591327</v>
      </c>
      <c r="U10" s="26">
        <f t="shared" ref="U10:U41" si="10">IF(($E10      =0),0,(($Q10      /$E10      )*100))</f>
        <v>40.247361839847009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6425000</v>
      </c>
      <c r="C13" s="42"/>
      <c r="D13" s="42"/>
      <c r="E13" s="42">
        <f t="shared" si="4"/>
        <v>6425000</v>
      </c>
      <c r="F13" s="43">
        <v>6425000</v>
      </c>
      <c r="G13" s="44">
        <v>6425000</v>
      </c>
      <c r="H13" s="43"/>
      <c r="I13" s="44">
        <v>666966</v>
      </c>
      <c r="J13" s="43">
        <v>3946000</v>
      </c>
      <c r="K13" s="44"/>
      <c r="L13" s="43">
        <v>535000</v>
      </c>
      <c r="M13" s="44"/>
      <c r="N13" s="43"/>
      <c r="O13" s="44"/>
      <c r="P13" s="43">
        <f t="shared" si="5"/>
        <v>4481000</v>
      </c>
      <c r="Q13" s="44">
        <f t="shared" si="6"/>
        <v>666966</v>
      </c>
      <c r="R13" s="24">
        <f t="shared" si="7"/>
        <v>-86.441966548403443</v>
      </c>
      <c r="S13" s="25">
        <f t="shared" si="8"/>
        <v>0</v>
      </c>
      <c r="T13" s="24">
        <f t="shared" si="9"/>
        <v>69.743190661478607</v>
      </c>
      <c r="U13" s="26">
        <f t="shared" si="10"/>
        <v>10.380793774319066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14800000</v>
      </c>
      <c r="D20" s="42"/>
      <c r="E20" s="42">
        <f t="shared" si="4"/>
        <v>14800000</v>
      </c>
      <c r="F20" s="43">
        <v>14800000</v>
      </c>
      <c r="G20" s="44">
        <v>14800000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11129000</v>
      </c>
      <c r="C28" s="39">
        <f t="shared" si="11"/>
        <v>0</v>
      </c>
      <c r="D28" s="39">
        <f t="shared" si="11"/>
        <v>0</v>
      </c>
      <c r="E28" s="39">
        <f t="shared" si="11"/>
        <v>11129000</v>
      </c>
      <c r="F28" s="40">
        <f t="shared" si="11"/>
        <v>11129000</v>
      </c>
      <c r="G28" s="41">
        <f t="shared" si="11"/>
        <v>11129000</v>
      </c>
      <c r="H28" s="40">
        <f t="shared" si="11"/>
        <v>672000</v>
      </c>
      <c r="I28" s="41">
        <f t="shared" si="11"/>
        <v>403860</v>
      </c>
      <c r="J28" s="40">
        <f t="shared" si="11"/>
        <v>1445000</v>
      </c>
      <c r="K28" s="41">
        <f t="shared" si="11"/>
        <v>0</v>
      </c>
      <c r="L28" s="40">
        <f t="shared" si="11"/>
        <v>3107000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5224000</v>
      </c>
      <c r="Q28" s="41">
        <f t="shared" si="11"/>
        <v>403860</v>
      </c>
      <c r="R28" s="20">
        <f t="shared" si="7"/>
        <v>115.01730103806229</v>
      </c>
      <c r="S28" s="21">
        <f t="shared" si="8"/>
        <v>0</v>
      </c>
      <c r="T28" s="20">
        <f t="shared" si="9"/>
        <v>46.940425914278009</v>
      </c>
      <c r="U28" s="22">
        <f t="shared" si="10"/>
        <v>3.6288974750651453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495000</v>
      </c>
      <c r="I31" s="44">
        <v>225191</v>
      </c>
      <c r="J31" s="43">
        <v>702000</v>
      </c>
      <c r="K31" s="44"/>
      <c r="L31" s="43">
        <v>349000</v>
      </c>
      <c r="M31" s="44"/>
      <c r="N31" s="43"/>
      <c r="O31" s="44"/>
      <c r="P31" s="43">
        <f t="shared" si="5"/>
        <v>1546000</v>
      </c>
      <c r="Q31" s="44">
        <f t="shared" si="6"/>
        <v>225191</v>
      </c>
      <c r="R31" s="24">
        <f t="shared" si="7"/>
        <v>-50.284900284900282</v>
      </c>
      <c r="S31" s="25">
        <f t="shared" si="8"/>
        <v>0</v>
      </c>
      <c r="T31" s="24">
        <f t="shared" si="9"/>
        <v>51.533333333333331</v>
      </c>
      <c r="U31" s="26">
        <f t="shared" si="10"/>
        <v>7.5063666666666666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1629000</v>
      </c>
      <c r="C33" s="42"/>
      <c r="D33" s="42"/>
      <c r="E33" s="42">
        <f t="shared" si="4"/>
        <v>1629000</v>
      </c>
      <c r="F33" s="43">
        <v>1629000</v>
      </c>
      <c r="G33" s="44">
        <v>1629000</v>
      </c>
      <c r="H33" s="43">
        <v>177000</v>
      </c>
      <c r="I33" s="44">
        <v>178669</v>
      </c>
      <c r="J33" s="43">
        <v>376000</v>
      </c>
      <c r="K33" s="44"/>
      <c r="L33" s="43">
        <v>402000</v>
      </c>
      <c r="M33" s="44"/>
      <c r="N33" s="43"/>
      <c r="O33" s="44"/>
      <c r="P33" s="43">
        <f t="shared" si="5"/>
        <v>955000</v>
      </c>
      <c r="Q33" s="44">
        <f t="shared" si="6"/>
        <v>178669</v>
      </c>
      <c r="R33" s="24">
        <f t="shared" si="7"/>
        <v>6.9148936170212769</v>
      </c>
      <c r="S33" s="25">
        <f t="shared" si="8"/>
        <v>0</v>
      </c>
      <c r="T33" s="24">
        <f t="shared" si="9"/>
        <v>58.62492326580724</v>
      </c>
      <c r="U33" s="26">
        <f t="shared" si="10"/>
        <v>10.968017188459177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>
        <v>6500000</v>
      </c>
      <c r="C37" s="42"/>
      <c r="D37" s="42"/>
      <c r="E37" s="42">
        <f t="shared" si="4"/>
        <v>6500000</v>
      </c>
      <c r="F37" s="43">
        <v>6500000</v>
      </c>
      <c r="G37" s="44">
        <v>6500000</v>
      </c>
      <c r="H37" s="43"/>
      <c r="I37" s="44"/>
      <c r="J37" s="43">
        <v>367000</v>
      </c>
      <c r="K37" s="44"/>
      <c r="L37" s="43">
        <v>2356000</v>
      </c>
      <c r="M37" s="44"/>
      <c r="N37" s="43"/>
      <c r="O37" s="44"/>
      <c r="P37" s="43">
        <f t="shared" si="5"/>
        <v>2723000</v>
      </c>
      <c r="Q37" s="44">
        <f t="shared" si="6"/>
        <v>0</v>
      </c>
      <c r="R37" s="24">
        <f t="shared" si="7"/>
        <v>541.96185286103548</v>
      </c>
      <c r="S37" s="25">
        <f t="shared" si="8"/>
        <v>0</v>
      </c>
      <c r="T37" s="24">
        <f t="shared" si="9"/>
        <v>41.892307692307689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7280000</v>
      </c>
      <c r="C43" s="45">
        <f t="shared" si="20"/>
        <v>0</v>
      </c>
      <c r="D43" s="45">
        <f t="shared" si="20"/>
        <v>0</v>
      </c>
      <c r="E43" s="45">
        <f t="shared" si="20"/>
        <v>7280000</v>
      </c>
      <c r="F43" s="46">
        <f t="shared" si="20"/>
        <v>6619000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7280000</v>
      </c>
      <c r="C44" s="39">
        <f t="shared" si="22"/>
        <v>0</v>
      </c>
      <c r="D44" s="39">
        <f t="shared" si="22"/>
        <v>0</v>
      </c>
      <c r="E44" s="39">
        <f t="shared" si="22"/>
        <v>7280000</v>
      </c>
      <c r="F44" s="40">
        <f t="shared" si="22"/>
        <v>6619000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7280000</v>
      </c>
      <c r="C46" s="42"/>
      <c r="D46" s="42"/>
      <c r="E46" s="42">
        <f t="shared" si="13"/>
        <v>7280000</v>
      </c>
      <c r="F46" s="43">
        <v>6619000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65620000</v>
      </c>
      <c r="C61" s="39">
        <f t="shared" si="26"/>
        <v>14800000</v>
      </c>
      <c r="D61" s="39">
        <f t="shared" si="26"/>
        <v>0</v>
      </c>
      <c r="E61" s="39">
        <f t="shared" si="26"/>
        <v>80420000</v>
      </c>
      <c r="F61" s="40">
        <f t="shared" si="26"/>
        <v>79759000</v>
      </c>
      <c r="G61" s="41">
        <f t="shared" si="26"/>
        <v>73140000</v>
      </c>
      <c r="H61" s="40">
        <f t="shared" si="26"/>
        <v>17088000</v>
      </c>
      <c r="I61" s="41">
        <f t="shared" si="26"/>
        <v>17486115</v>
      </c>
      <c r="J61" s="40">
        <f t="shared" si="26"/>
        <v>24566000</v>
      </c>
      <c r="K61" s="41">
        <f t="shared" si="26"/>
        <v>0</v>
      </c>
      <c r="L61" s="40">
        <f t="shared" si="26"/>
        <v>8636000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50290000</v>
      </c>
      <c r="Q61" s="41">
        <f t="shared" si="26"/>
        <v>17486115</v>
      </c>
      <c r="R61" s="20">
        <f t="shared" si="16"/>
        <v>-64.845721729219235</v>
      </c>
      <c r="S61" s="21">
        <f t="shared" si="17"/>
        <v>0</v>
      </c>
      <c r="T61" s="20">
        <f t="shared" si="18"/>
        <v>62.534195473762743</v>
      </c>
      <c r="U61" s="22">
        <f t="shared" si="19"/>
        <v>21.743490425267346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65620000</v>
      </c>
      <c r="C65" s="48">
        <f t="shared" si="30"/>
        <v>14800000</v>
      </c>
      <c r="D65" s="48">
        <f t="shared" si="30"/>
        <v>0</v>
      </c>
      <c r="E65" s="48">
        <f t="shared" si="30"/>
        <v>80420000</v>
      </c>
      <c r="F65" s="49">
        <f t="shared" si="30"/>
        <v>79759000</v>
      </c>
      <c r="G65" s="50">
        <f t="shared" si="30"/>
        <v>73140000</v>
      </c>
      <c r="H65" s="49">
        <f t="shared" si="30"/>
        <v>17088000</v>
      </c>
      <c r="I65" s="50">
        <f t="shared" si="30"/>
        <v>17486115</v>
      </c>
      <c r="J65" s="49">
        <f t="shared" si="30"/>
        <v>24566000</v>
      </c>
      <c r="K65" s="50">
        <f t="shared" si="30"/>
        <v>0</v>
      </c>
      <c r="L65" s="49">
        <f t="shared" si="30"/>
        <v>8636000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50290000</v>
      </c>
      <c r="Q65" s="50">
        <f t="shared" si="30"/>
        <v>17486115</v>
      </c>
      <c r="R65" s="34">
        <f t="shared" si="16"/>
        <v>-64.845721729219235</v>
      </c>
      <c r="S65" s="35">
        <f t="shared" si="17"/>
        <v>0</v>
      </c>
      <c r="T65" s="34">
        <f t="shared" si="18"/>
        <v>62.534195473762743</v>
      </c>
      <c r="U65" s="35">
        <f t="shared" si="19"/>
        <v>21.743490425267346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97752000</v>
      </c>
      <c r="C8" s="36">
        <f t="shared" si="0"/>
        <v>20000000</v>
      </c>
      <c r="D8" s="36">
        <f t="shared" si="0"/>
        <v>0</v>
      </c>
      <c r="E8" s="36">
        <f t="shared" si="0"/>
        <v>117752000</v>
      </c>
      <c r="F8" s="37">
        <f t="shared" si="0"/>
        <v>117752000</v>
      </c>
      <c r="G8" s="38">
        <f t="shared" si="0"/>
        <v>117752000</v>
      </c>
      <c r="H8" s="37">
        <f t="shared" si="0"/>
        <v>25677000</v>
      </c>
      <c r="I8" s="38">
        <f t="shared" si="0"/>
        <v>33375660</v>
      </c>
      <c r="J8" s="37">
        <f t="shared" si="0"/>
        <v>35688000</v>
      </c>
      <c r="K8" s="38">
        <f t="shared" si="0"/>
        <v>26820640</v>
      </c>
      <c r="L8" s="37">
        <f t="shared" si="0"/>
        <v>8100000</v>
      </c>
      <c r="M8" s="38">
        <f t="shared" si="0"/>
        <v>23137957</v>
      </c>
      <c r="N8" s="37">
        <f t="shared" si="0"/>
        <v>0</v>
      </c>
      <c r="O8" s="38">
        <f t="shared" si="0"/>
        <v>0</v>
      </c>
      <c r="P8" s="37">
        <f t="shared" si="0"/>
        <v>69465000</v>
      </c>
      <c r="Q8" s="38">
        <f t="shared" si="0"/>
        <v>83334257</v>
      </c>
      <c r="R8" s="16">
        <f>IF(($J8       =0),0,((($L8       -$J8       )/$J8       )*100))</f>
        <v>-77.303295225285808</v>
      </c>
      <c r="S8" s="17">
        <f>IF(($K8       =0),0,((($M8       -$K8       )/$K8       )*100))</f>
        <v>-13.730779727851386</v>
      </c>
      <c r="T8" s="16">
        <f>IF(($E8       =0),0,(($P8       /$E8       )*100))</f>
        <v>58.992628575310825</v>
      </c>
      <c r="U8" s="18">
        <f>IF(($E8       =0),0,(($Q8       /$E8       )*100))</f>
        <v>70.77099072627216</v>
      </c>
      <c r="V8" s="37">
        <f t="shared" ref="V8:W8" si="1">+V9+V28</f>
        <v>24162000</v>
      </c>
      <c r="W8" s="38">
        <f t="shared" si="1"/>
        <v>11435000</v>
      </c>
    </row>
    <row r="9" spans="1:23" ht="13" x14ac:dyDescent="0.3">
      <c r="A9" s="19" t="s">
        <v>35</v>
      </c>
      <c r="B9" s="39">
        <f t="shared" ref="B9:Q9" si="2">SUM(B10:B27)</f>
        <v>88090000</v>
      </c>
      <c r="C9" s="39">
        <f t="shared" si="2"/>
        <v>20000000</v>
      </c>
      <c r="D9" s="39">
        <f t="shared" si="2"/>
        <v>0</v>
      </c>
      <c r="E9" s="39">
        <f t="shared" si="2"/>
        <v>108090000</v>
      </c>
      <c r="F9" s="40">
        <f t="shared" si="2"/>
        <v>108090000</v>
      </c>
      <c r="G9" s="41">
        <f t="shared" si="2"/>
        <v>108090000</v>
      </c>
      <c r="H9" s="40">
        <f t="shared" si="2"/>
        <v>24544000</v>
      </c>
      <c r="I9" s="41">
        <f t="shared" si="2"/>
        <v>30883419</v>
      </c>
      <c r="J9" s="40">
        <f t="shared" si="2"/>
        <v>30882000</v>
      </c>
      <c r="K9" s="41">
        <f t="shared" si="2"/>
        <v>23055757</v>
      </c>
      <c r="L9" s="40">
        <f t="shared" si="2"/>
        <v>5909000</v>
      </c>
      <c r="M9" s="41">
        <f t="shared" si="2"/>
        <v>21367478</v>
      </c>
      <c r="N9" s="40">
        <f t="shared" si="2"/>
        <v>0</v>
      </c>
      <c r="O9" s="41">
        <f t="shared" si="2"/>
        <v>0</v>
      </c>
      <c r="P9" s="40">
        <f t="shared" si="2"/>
        <v>61335000</v>
      </c>
      <c r="Q9" s="41">
        <f t="shared" si="2"/>
        <v>75306654</v>
      </c>
      <c r="R9" s="20">
        <f>IF(($J9       =0),0,((($L9       -$J9       )/$J9       )*100))</f>
        <v>-80.86587656239881</v>
      </c>
      <c r="S9" s="21">
        <f>IF(($K9       =0),0,((($M9       -$K9       )/$K9       )*100))</f>
        <v>-7.3225919235703261</v>
      </c>
      <c r="T9" s="20">
        <f>IF(($E9       =0),0,(($P9       /$E9       )*100))</f>
        <v>56.744379683597003</v>
      </c>
      <c r="U9" s="22">
        <f>IF(($E9       =0),0,(($Q9       /$E9       )*100))</f>
        <v>69.670324729392178</v>
      </c>
      <c r="V9" s="40">
        <f t="shared" ref="V9:W9" si="3">SUM(V10:V27)</f>
        <v>24162000</v>
      </c>
      <c r="W9" s="41">
        <f t="shared" si="3"/>
        <v>11435000</v>
      </c>
    </row>
    <row r="10" spans="1:23" ht="13" x14ac:dyDescent="0.3">
      <c r="A10" s="23" t="s">
        <v>36</v>
      </c>
      <c r="B10" s="42">
        <v>67807000</v>
      </c>
      <c r="C10" s="42"/>
      <c r="D10" s="42"/>
      <c r="E10" s="42">
        <f t="shared" ref="E10:E41" si="4">$B10      +$C10      +$D10</f>
        <v>67807000</v>
      </c>
      <c r="F10" s="43">
        <v>67807000</v>
      </c>
      <c r="G10" s="44">
        <v>67807000</v>
      </c>
      <c r="H10" s="43">
        <v>24544000</v>
      </c>
      <c r="I10" s="44">
        <v>24563335</v>
      </c>
      <c r="J10" s="43">
        <v>19001000</v>
      </c>
      <c r="K10" s="44">
        <v>16360191</v>
      </c>
      <c r="L10" s="43">
        <v>3471000</v>
      </c>
      <c r="M10" s="44">
        <v>2911771</v>
      </c>
      <c r="N10" s="43"/>
      <c r="O10" s="44"/>
      <c r="P10" s="43">
        <f t="shared" ref="P10:P41" si="5">$H10      +$J10      +$L10      +$N10</f>
        <v>47016000</v>
      </c>
      <c r="Q10" s="44">
        <f t="shared" ref="Q10:Q41" si="6">$I10      +$K10      +$M10      +$O10</f>
        <v>43835297</v>
      </c>
      <c r="R10" s="24">
        <f t="shared" ref="R10:R41" si="7">IF(($J10      =0),0,((($L10      -$J10      )/$J10      )*100))</f>
        <v>-81.732540392610915</v>
      </c>
      <c r="S10" s="25">
        <f t="shared" ref="S10:S41" si="8">IF(($K10      =0),0,((($M10      -$K10      )/$K10      )*100))</f>
        <v>-82.202096540315452</v>
      </c>
      <c r="T10" s="24">
        <f t="shared" ref="T10:T41" si="9">IF(($E10      =0),0,(($P10      /$E10      )*100))</f>
        <v>69.337973955491321</v>
      </c>
      <c r="U10" s="26">
        <f t="shared" ref="U10:U41" si="10">IF(($E10      =0),0,(($Q10      /$E10      )*100))</f>
        <v>64.647155898358577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20283000</v>
      </c>
      <c r="C13" s="42"/>
      <c r="D13" s="42"/>
      <c r="E13" s="42">
        <f t="shared" si="4"/>
        <v>20283000</v>
      </c>
      <c r="F13" s="43">
        <v>20283000</v>
      </c>
      <c r="G13" s="44">
        <v>20283000</v>
      </c>
      <c r="H13" s="43"/>
      <c r="I13" s="44">
        <v>6320084</v>
      </c>
      <c r="J13" s="43">
        <v>11881000</v>
      </c>
      <c r="K13" s="44">
        <v>6695566</v>
      </c>
      <c r="L13" s="43">
        <v>2438000</v>
      </c>
      <c r="M13" s="44">
        <v>3245158</v>
      </c>
      <c r="N13" s="43"/>
      <c r="O13" s="44"/>
      <c r="P13" s="43">
        <f t="shared" si="5"/>
        <v>14319000</v>
      </c>
      <c r="Q13" s="44">
        <f t="shared" si="6"/>
        <v>16260808</v>
      </c>
      <c r="R13" s="24">
        <f t="shared" si="7"/>
        <v>-79.479841764161264</v>
      </c>
      <c r="S13" s="25">
        <f t="shared" si="8"/>
        <v>-51.532730765405041</v>
      </c>
      <c r="T13" s="24">
        <f t="shared" si="9"/>
        <v>70.596065670758762</v>
      </c>
      <c r="U13" s="26">
        <f t="shared" si="10"/>
        <v>80.169639599664748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20000000</v>
      </c>
      <c r="D20" s="42"/>
      <c r="E20" s="42">
        <f t="shared" si="4"/>
        <v>20000000</v>
      </c>
      <c r="F20" s="43">
        <v>20000000</v>
      </c>
      <c r="G20" s="44">
        <v>20000000</v>
      </c>
      <c r="H20" s="43"/>
      <c r="I20" s="44"/>
      <c r="J20" s="43"/>
      <c r="K20" s="44"/>
      <c r="L20" s="43"/>
      <c r="M20" s="44">
        <v>15210549</v>
      </c>
      <c r="N20" s="43"/>
      <c r="O20" s="44"/>
      <c r="P20" s="43">
        <f t="shared" si="5"/>
        <v>0</v>
      </c>
      <c r="Q20" s="44">
        <f t="shared" si="6"/>
        <v>15210549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76.052745000000002</v>
      </c>
      <c r="V20" s="43">
        <v>24162000</v>
      </c>
      <c r="W20" s="44">
        <v>11435000</v>
      </c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9662000</v>
      </c>
      <c r="C28" s="39">
        <f t="shared" si="11"/>
        <v>0</v>
      </c>
      <c r="D28" s="39">
        <f t="shared" si="11"/>
        <v>0</v>
      </c>
      <c r="E28" s="39">
        <f t="shared" si="11"/>
        <v>9662000</v>
      </c>
      <c r="F28" s="40">
        <f t="shared" si="11"/>
        <v>9662000</v>
      </c>
      <c r="G28" s="41">
        <f t="shared" si="11"/>
        <v>9662000</v>
      </c>
      <c r="H28" s="40">
        <f t="shared" si="11"/>
        <v>1133000</v>
      </c>
      <c r="I28" s="41">
        <f t="shared" si="11"/>
        <v>2492241</v>
      </c>
      <c r="J28" s="40">
        <f t="shared" si="11"/>
        <v>4806000</v>
      </c>
      <c r="K28" s="41">
        <f t="shared" si="11"/>
        <v>3764883</v>
      </c>
      <c r="L28" s="40">
        <f t="shared" si="11"/>
        <v>2191000</v>
      </c>
      <c r="M28" s="41">
        <f t="shared" si="11"/>
        <v>1770479</v>
      </c>
      <c r="N28" s="40">
        <f t="shared" si="11"/>
        <v>0</v>
      </c>
      <c r="O28" s="41">
        <f t="shared" si="11"/>
        <v>0</v>
      </c>
      <c r="P28" s="40">
        <f t="shared" si="11"/>
        <v>8130000</v>
      </c>
      <c r="Q28" s="41">
        <f t="shared" si="11"/>
        <v>8027603</v>
      </c>
      <c r="R28" s="20">
        <f t="shared" si="7"/>
        <v>-54.411152725759472</v>
      </c>
      <c r="S28" s="21">
        <f t="shared" si="8"/>
        <v>-52.973863995242354</v>
      </c>
      <c r="T28" s="20">
        <f t="shared" si="9"/>
        <v>84.144069550817633</v>
      </c>
      <c r="U28" s="22">
        <f t="shared" si="10"/>
        <v>83.084278617263507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2800000</v>
      </c>
      <c r="C31" s="42"/>
      <c r="D31" s="42"/>
      <c r="E31" s="42">
        <f t="shared" si="4"/>
        <v>2800000</v>
      </c>
      <c r="F31" s="43">
        <v>2800000</v>
      </c>
      <c r="G31" s="44">
        <v>2800000</v>
      </c>
      <c r="H31" s="43">
        <v>417000</v>
      </c>
      <c r="I31" s="44">
        <v>417554</v>
      </c>
      <c r="J31" s="43">
        <v>1384000</v>
      </c>
      <c r="K31" s="44">
        <v>1384355</v>
      </c>
      <c r="L31" s="43">
        <v>486000</v>
      </c>
      <c r="M31" s="44">
        <v>147276</v>
      </c>
      <c r="N31" s="43"/>
      <c r="O31" s="44"/>
      <c r="P31" s="43">
        <f t="shared" si="5"/>
        <v>2287000</v>
      </c>
      <c r="Q31" s="44">
        <f t="shared" si="6"/>
        <v>1949185</v>
      </c>
      <c r="R31" s="24">
        <f t="shared" si="7"/>
        <v>-64.884393063583815</v>
      </c>
      <c r="S31" s="25">
        <f t="shared" si="8"/>
        <v>-89.361399352044813</v>
      </c>
      <c r="T31" s="24">
        <f t="shared" si="9"/>
        <v>81.678571428571431</v>
      </c>
      <c r="U31" s="26">
        <f t="shared" si="10"/>
        <v>69.613749999999996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2862000</v>
      </c>
      <c r="C33" s="42"/>
      <c r="D33" s="42"/>
      <c r="E33" s="42">
        <f t="shared" si="4"/>
        <v>2862000</v>
      </c>
      <c r="F33" s="43">
        <v>2862000</v>
      </c>
      <c r="G33" s="44">
        <v>2862000</v>
      </c>
      <c r="H33" s="43">
        <v>716000</v>
      </c>
      <c r="I33" s="44">
        <v>1033178</v>
      </c>
      <c r="J33" s="43">
        <v>1102000</v>
      </c>
      <c r="K33" s="44">
        <v>1101728</v>
      </c>
      <c r="L33" s="43">
        <v>701000</v>
      </c>
      <c r="M33" s="44">
        <v>700853</v>
      </c>
      <c r="N33" s="43"/>
      <c r="O33" s="44"/>
      <c r="P33" s="43">
        <f t="shared" si="5"/>
        <v>2519000</v>
      </c>
      <c r="Q33" s="44">
        <f t="shared" si="6"/>
        <v>2835759</v>
      </c>
      <c r="R33" s="24">
        <f t="shared" si="7"/>
        <v>-36.388384754990923</v>
      </c>
      <c r="S33" s="25">
        <f t="shared" si="8"/>
        <v>-36.386022684364924</v>
      </c>
      <c r="T33" s="24">
        <f t="shared" si="9"/>
        <v>88.015373864430472</v>
      </c>
      <c r="U33" s="26">
        <f t="shared" si="10"/>
        <v>99.083123689727458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>
        <v>1041509</v>
      </c>
      <c r="J36" s="43">
        <v>2320000</v>
      </c>
      <c r="K36" s="44">
        <v>1278800</v>
      </c>
      <c r="L36" s="43">
        <v>1004000</v>
      </c>
      <c r="M36" s="44">
        <v>922350</v>
      </c>
      <c r="N36" s="43"/>
      <c r="O36" s="44"/>
      <c r="P36" s="43">
        <f t="shared" si="5"/>
        <v>3324000</v>
      </c>
      <c r="Q36" s="44">
        <f t="shared" si="6"/>
        <v>3242659</v>
      </c>
      <c r="R36" s="24">
        <f t="shared" si="7"/>
        <v>-56.724137931034477</v>
      </c>
      <c r="S36" s="25">
        <f t="shared" si="8"/>
        <v>-27.873787926180793</v>
      </c>
      <c r="T36" s="24">
        <f t="shared" si="9"/>
        <v>83.1</v>
      </c>
      <c r="U36" s="26">
        <f t="shared" si="10"/>
        <v>81.066475000000011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21387000</v>
      </c>
      <c r="C43" s="45">
        <f t="shared" si="20"/>
        <v>0</v>
      </c>
      <c r="D43" s="45">
        <f t="shared" si="20"/>
        <v>0</v>
      </c>
      <c r="E43" s="45">
        <f t="shared" si="20"/>
        <v>21387000</v>
      </c>
      <c r="F43" s="46">
        <f t="shared" si="20"/>
        <v>19445000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21387000</v>
      </c>
      <c r="C44" s="39">
        <f t="shared" si="22"/>
        <v>0</v>
      </c>
      <c r="D44" s="39">
        <f t="shared" si="22"/>
        <v>0</v>
      </c>
      <c r="E44" s="39">
        <f t="shared" si="22"/>
        <v>21387000</v>
      </c>
      <c r="F44" s="40">
        <f t="shared" si="22"/>
        <v>19445000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21387000</v>
      </c>
      <c r="C46" s="42"/>
      <c r="D46" s="42"/>
      <c r="E46" s="42">
        <f t="shared" si="13"/>
        <v>21387000</v>
      </c>
      <c r="F46" s="43">
        <v>19445000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119139000</v>
      </c>
      <c r="C61" s="39">
        <f t="shared" si="26"/>
        <v>20000000</v>
      </c>
      <c r="D61" s="39">
        <f t="shared" si="26"/>
        <v>0</v>
      </c>
      <c r="E61" s="39">
        <f t="shared" si="26"/>
        <v>139139000</v>
      </c>
      <c r="F61" s="40">
        <f t="shared" si="26"/>
        <v>137197000</v>
      </c>
      <c r="G61" s="41">
        <f t="shared" si="26"/>
        <v>117752000</v>
      </c>
      <c r="H61" s="40">
        <f t="shared" si="26"/>
        <v>25677000</v>
      </c>
      <c r="I61" s="41">
        <f t="shared" si="26"/>
        <v>33375660</v>
      </c>
      <c r="J61" s="40">
        <f t="shared" si="26"/>
        <v>35688000</v>
      </c>
      <c r="K61" s="41">
        <f t="shared" si="26"/>
        <v>26820640</v>
      </c>
      <c r="L61" s="40">
        <f t="shared" si="26"/>
        <v>8100000</v>
      </c>
      <c r="M61" s="41">
        <f t="shared" si="26"/>
        <v>23137957</v>
      </c>
      <c r="N61" s="40">
        <f t="shared" si="26"/>
        <v>0</v>
      </c>
      <c r="O61" s="41">
        <f t="shared" si="26"/>
        <v>0</v>
      </c>
      <c r="P61" s="40">
        <f t="shared" si="26"/>
        <v>69465000</v>
      </c>
      <c r="Q61" s="41">
        <f t="shared" si="26"/>
        <v>83334257</v>
      </c>
      <c r="R61" s="20">
        <f t="shared" si="16"/>
        <v>-77.303295225285808</v>
      </c>
      <c r="S61" s="21">
        <f t="shared" si="17"/>
        <v>-13.730779727851386</v>
      </c>
      <c r="T61" s="20">
        <f t="shared" si="18"/>
        <v>49.924895248636261</v>
      </c>
      <c r="U61" s="22">
        <f t="shared" si="19"/>
        <v>59.892810067630208</v>
      </c>
      <c r="V61" s="40">
        <f t="shared" ref="V61:W61" si="27">+V8+V43</f>
        <v>24162000</v>
      </c>
      <c r="W61" s="41">
        <f t="shared" si="27"/>
        <v>11435000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119139000</v>
      </c>
      <c r="C65" s="48">
        <f t="shared" si="30"/>
        <v>20000000</v>
      </c>
      <c r="D65" s="48">
        <f t="shared" si="30"/>
        <v>0</v>
      </c>
      <c r="E65" s="48">
        <f t="shared" si="30"/>
        <v>139139000</v>
      </c>
      <c r="F65" s="49">
        <f t="shared" si="30"/>
        <v>137197000</v>
      </c>
      <c r="G65" s="50">
        <f t="shared" si="30"/>
        <v>117752000</v>
      </c>
      <c r="H65" s="49">
        <f t="shared" si="30"/>
        <v>25677000</v>
      </c>
      <c r="I65" s="50">
        <f t="shared" si="30"/>
        <v>33375660</v>
      </c>
      <c r="J65" s="49">
        <f t="shared" si="30"/>
        <v>35688000</v>
      </c>
      <c r="K65" s="50">
        <f t="shared" si="30"/>
        <v>26820640</v>
      </c>
      <c r="L65" s="49">
        <f t="shared" si="30"/>
        <v>8100000</v>
      </c>
      <c r="M65" s="51">
        <f t="shared" si="30"/>
        <v>23137957</v>
      </c>
      <c r="N65" s="49">
        <f t="shared" si="30"/>
        <v>0</v>
      </c>
      <c r="O65" s="50">
        <f t="shared" si="30"/>
        <v>0</v>
      </c>
      <c r="P65" s="49">
        <f t="shared" si="30"/>
        <v>69465000</v>
      </c>
      <c r="Q65" s="50">
        <f t="shared" si="30"/>
        <v>83334257</v>
      </c>
      <c r="R65" s="34">
        <f t="shared" si="16"/>
        <v>-77.303295225285808</v>
      </c>
      <c r="S65" s="35">
        <f t="shared" si="17"/>
        <v>-13.730779727851386</v>
      </c>
      <c r="T65" s="34">
        <f t="shared" si="18"/>
        <v>49.924895248636261</v>
      </c>
      <c r="U65" s="35">
        <f t="shared" si="19"/>
        <v>59.892810067630208</v>
      </c>
      <c r="V65" s="49">
        <f>+V61+V62</f>
        <v>24162000</v>
      </c>
      <c r="W65" s="50">
        <f>+W61+W62</f>
        <v>11435000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95792000</v>
      </c>
      <c r="C8" s="36">
        <f t="shared" si="0"/>
        <v>0</v>
      </c>
      <c r="D8" s="36">
        <f t="shared" si="0"/>
        <v>0</v>
      </c>
      <c r="E8" s="36">
        <f t="shared" si="0"/>
        <v>95792000</v>
      </c>
      <c r="F8" s="37">
        <f t="shared" si="0"/>
        <v>92802000</v>
      </c>
      <c r="G8" s="38">
        <f t="shared" si="0"/>
        <v>92802000</v>
      </c>
      <c r="H8" s="37">
        <f t="shared" si="0"/>
        <v>26427000</v>
      </c>
      <c r="I8" s="38">
        <f t="shared" si="0"/>
        <v>23433921</v>
      </c>
      <c r="J8" s="37">
        <f t="shared" si="0"/>
        <v>34889000</v>
      </c>
      <c r="K8" s="38">
        <f t="shared" si="0"/>
        <v>32913945</v>
      </c>
      <c r="L8" s="37">
        <f t="shared" si="0"/>
        <v>7658000</v>
      </c>
      <c r="M8" s="38">
        <f t="shared" si="0"/>
        <v>5900833</v>
      </c>
      <c r="N8" s="37">
        <f t="shared" si="0"/>
        <v>0</v>
      </c>
      <c r="O8" s="38">
        <f t="shared" si="0"/>
        <v>0</v>
      </c>
      <c r="P8" s="37">
        <f t="shared" si="0"/>
        <v>68974000</v>
      </c>
      <c r="Q8" s="38">
        <f t="shared" si="0"/>
        <v>62248699</v>
      </c>
      <c r="R8" s="16">
        <f>IF(($J8       =0),0,((($L8       -$J8       )/$J8       )*100))</f>
        <v>-78.050388374559319</v>
      </c>
      <c r="S8" s="17">
        <f>IF(($K8       =0),0,((($M8       -$K8       )/$K8       )*100))</f>
        <v>-82.07193637833447</v>
      </c>
      <c r="T8" s="16">
        <f>IF(($E8       =0),0,(($P8       /$E8       )*100))</f>
        <v>72.003925171204273</v>
      </c>
      <c r="U8" s="18">
        <f>IF(($E8       =0),0,(($Q8       /$E8       )*100))</f>
        <v>64.983191707031907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82289000</v>
      </c>
      <c r="C9" s="39">
        <f t="shared" si="2"/>
        <v>0</v>
      </c>
      <c r="D9" s="39">
        <f t="shared" si="2"/>
        <v>0</v>
      </c>
      <c r="E9" s="39">
        <f t="shared" si="2"/>
        <v>82289000</v>
      </c>
      <c r="F9" s="40">
        <f t="shared" si="2"/>
        <v>79299000</v>
      </c>
      <c r="G9" s="41">
        <f t="shared" si="2"/>
        <v>79299000</v>
      </c>
      <c r="H9" s="40">
        <f t="shared" si="2"/>
        <v>22318000</v>
      </c>
      <c r="I9" s="41">
        <f t="shared" si="2"/>
        <v>22318146</v>
      </c>
      <c r="J9" s="40">
        <f t="shared" si="2"/>
        <v>31508000</v>
      </c>
      <c r="K9" s="41">
        <f t="shared" si="2"/>
        <v>31507758</v>
      </c>
      <c r="L9" s="40">
        <f t="shared" si="2"/>
        <v>4620000</v>
      </c>
      <c r="M9" s="41">
        <f t="shared" si="2"/>
        <v>3892438</v>
      </c>
      <c r="N9" s="40">
        <f t="shared" si="2"/>
        <v>0</v>
      </c>
      <c r="O9" s="41">
        <f t="shared" si="2"/>
        <v>0</v>
      </c>
      <c r="P9" s="40">
        <f t="shared" si="2"/>
        <v>58446000</v>
      </c>
      <c r="Q9" s="41">
        <f t="shared" si="2"/>
        <v>57718342</v>
      </c>
      <c r="R9" s="20">
        <f>IF(($J9       =0),0,((($L9       -$J9       )/$J9       )*100))</f>
        <v>-85.337057255300238</v>
      </c>
      <c r="S9" s="21">
        <f>IF(($K9       =0),0,((($M9       -$K9       )/$K9       )*100))</f>
        <v>-87.646096558187352</v>
      </c>
      <c r="T9" s="20">
        <f>IF(($E9       =0),0,(($P9       /$E9       )*100))</f>
        <v>71.025288920754903</v>
      </c>
      <c r="U9" s="22">
        <f>IF(($E9       =0),0,(($Q9       /$E9       )*100))</f>
        <v>70.141017632976471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76853000</v>
      </c>
      <c r="C10" s="42"/>
      <c r="D10" s="42"/>
      <c r="E10" s="42">
        <f t="shared" ref="E10:E41" si="4">$B10      +$C10      +$D10</f>
        <v>76853000</v>
      </c>
      <c r="F10" s="43">
        <v>76853000</v>
      </c>
      <c r="G10" s="44">
        <v>76853000</v>
      </c>
      <c r="H10" s="43">
        <v>22318000</v>
      </c>
      <c r="I10" s="44">
        <v>22318146</v>
      </c>
      <c r="J10" s="43">
        <v>31508000</v>
      </c>
      <c r="K10" s="44">
        <v>31507758</v>
      </c>
      <c r="L10" s="43">
        <v>4620000</v>
      </c>
      <c r="M10" s="44">
        <v>3892438</v>
      </c>
      <c r="N10" s="43"/>
      <c r="O10" s="44"/>
      <c r="P10" s="43">
        <f t="shared" ref="P10:P41" si="5">$H10      +$J10      +$L10      +$N10</f>
        <v>58446000</v>
      </c>
      <c r="Q10" s="44">
        <f t="shared" ref="Q10:Q41" si="6">$I10      +$K10      +$M10      +$O10</f>
        <v>57718342</v>
      </c>
      <c r="R10" s="24">
        <f t="shared" ref="R10:R41" si="7">IF(($J10      =0),0,((($L10      -$J10      )/$J10      )*100))</f>
        <v>-85.337057255300238</v>
      </c>
      <c r="S10" s="25">
        <f t="shared" ref="S10:S41" si="8">IF(($K10      =0),0,((($M10      -$K10      )/$K10      )*100))</f>
        <v>-87.646096558187352</v>
      </c>
      <c r="T10" s="24">
        <f t="shared" ref="T10:T41" si="9">IF(($E10      =0),0,(($P10      /$E10      )*100))</f>
        <v>76.049080712529118</v>
      </c>
      <c r="U10" s="26">
        <f t="shared" ref="U10:U41" si="10">IF(($E10      =0),0,(($Q10      /$E10      )*100))</f>
        <v>75.102262761375613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5436000</v>
      </c>
      <c r="C13" s="42"/>
      <c r="D13" s="42"/>
      <c r="E13" s="42">
        <f t="shared" si="4"/>
        <v>5436000</v>
      </c>
      <c r="F13" s="43">
        <v>2446000</v>
      </c>
      <c r="G13" s="44">
        <v>2446000</v>
      </c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13503000</v>
      </c>
      <c r="C28" s="39">
        <f t="shared" si="11"/>
        <v>0</v>
      </c>
      <c r="D28" s="39">
        <f t="shared" si="11"/>
        <v>0</v>
      </c>
      <c r="E28" s="39">
        <f t="shared" si="11"/>
        <v>13503000</v>
      </c>
      <c r="F28" s="40">
        <f t="shared" si="11"/>
        <v>13503000</v>
      </c>
      <c r="G28" s="41">
        <f t="shared" si="11"/>
        <v>13503000</v>
      </c>
      <c r="H28" s="40">
        <f t="shared" si="11"/>
        <v>4109000</v>
      </c>
      <c r="I28" s="41">
        <f t="shared" si="11"/>
        <v>1115775</v>
      </c>
      <c r="J28" s="40">
        <f t="shared" si="11"/>
        <v>3381000</v>
      </c>
      <c r="K28" s="41">
        <f t="shared" si="11"/>
        <v>1406187</v>
      </c>
      <c r="L28" s="40">
        <f t="shared" si="11"/>
        <v>3038000</v>
      </c>
      <c r="M28" s="41">
        <f t="shared" si="11"/>
        <v>2008395</v>
      </c>
      <c r="N28" s="40">
        <f t="shared" si="11"/>
        <v>0</v>
      </c>
      <c r="O28" s="41">
        <f t="shared" si="11"/>
        <v>0</v>
      </c>
      <c r="P28" s="40">
        <f t="shared" si="11"/>
        <v>10528000</v>
      </c>
      <c r="Q28" s="41">
        <f t="shared" si="11"/>
        <v>4530357</v>
      </c>
      <c r="R28" s="20">
        <f t="shared" si="7"/>
        <v>-10.144927536231885</v>
      </c>
      <c r="S28" s="21">
        <f t="shared" si="8"/>
        <v>42.825598586816689</v>
      </c>
      <c r="T28" s="20">
        <f t="shared" si="9"/>
        <v>77.967858994297572</v>
      </c>
      <c r="U28" s="22">
        <f t="shared" si="10"/>
        <v>33.550744279049098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505000</v>
      </c>
      <c r="I31" s="44">
        <v>504775</v>
      </c>
      <c r="J31" s="43">
        <v>536000</v>
      </c>
      <c r="K31" s="44">
        <v>307187</v>
      </c>
      <c r="L31" s="43">
        <v>494000</v>
      </c>
      <c r="M31" s="44">
        <v>1275395</v>
      </c>
      <c r="N31" s="43"/>
      <c r="O31" s="44"/>
      <c r="P31" s="43">
        <f t="shared" si="5"/>
        <v>1535000</v>
      </c>
      <c r="Q31" s="44">
        <f t="shared" si="6"/>
        <v>2087357</v>
      </c>
      <c r="R31" s="24">
        <f t="shared" si="7"/>
        <v>-7.8358208955223887</v>
      </c>
      <c r="S31" s="25">
        <f t="shared" si="8"/>
        <v>315.18521291591117</v>
      </c>
      <c r="T31" s="24">
        <f t="shared" si="9"/>
        <v>80.78947368421052</v>
      </c>
      <c r="U31" s="26">
        <f t="shared" si="10"/>
        <v>109.86089473684211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2443000</v>
      </c>
      <c r="C33" s="42"/>
      <c r="D33" s="42"/>
      <c r="E33" s="42">
        <f t="shared" si="4"/>
        <v>2443000</v>
      </c>
      <c r="F33" s="43">
        <v>2443000</v>
      </c>
      <c r="G33" s="44">
        <v>2443000</v>
      </c>
      <c r="H33" s="43">
        <v>611000</v>
      </c>
      <c r="I33" s="44">
        <v>611000</v>
      </c>
      <c r="J33" s="43">
        <v>241000</v>
      </c>
      <c r="K33" s="44">
        <v>1099000</v>
      </c>
      <c r="L33" s="43"/>
      <c r="M33" s="44">
        <v>733000</v>
      </c>
      <c r="N33" s="43"/>
      <c r="O33" s="44"/>
      <c r="P33" s="43">
        <f t="shared" si="5"/>
        <v>852000</v>
      </c>
      <c r="Q33" s="44">
        <f t="shared" si="6"/>
        <v>2443000</v>
      </c>
      <c r="R33" s="24">
        <f t="shared" si="7"/>
        <v>-100</v>
      </c>
      <c r="S33" s="25">
        <f t="shared" si="8"/>
        <v>-33.303002729754319</v>
      </c>
      <c r="T33" s="24">
        <f t="shared" si="9"/>
        <v>34.875153499795339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>
        <v>9160000</v>
      </c>
      <c r="C37" s="42"/>
      <c r="D37" s="42"/>
      <c r="E37" s="42">
        <f t="shared" si="4"/>
        <v>9160000</v>
      </c>
      <c r="F37" s="43">
        <v>9160000</v>
      </c>
      <c r="G37" s="44">
        <v>9160000</v>
      </c>
      <c r="H37" s="43">
        <v>2993000</v>
      </c>
      <c r="I37" s="44"/>
      <c r="J37" s="43">
        <v>2604000</v>
      </c>
      <c r="K37" s="44"/>
      <c r="L37" s="43">
        <v>2544000</v>
      </c>
      <c r="M37" s="44"/>
      <c r="N37" s="43"/>
      <c r="O37" s="44"/>
      <c r="P37" s="43">
        <f t="shared" si="5"/>
        <v>8141000</v>
      </c>
      <c r="Q37" s="44">
        <f t="shared" si="6"/>
        <v>0</v>
      </c>
      <c r="R37" s="24">
        <f t="shared" si="7"/>
        <v>-2.3041474654377883</v>
      </c>
      <c r="S37" s="25">
        <f t="shared" si="8"/>
        <v>0</v>
      </c>
      <c r="T37" s="24">
        <f t="shared" si="9"/>
        <v>88.875545851528386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13882000</v>
      </c>
      <c r="C43" s="45">
        <f t="shared" si="20"/>
        <v>0</v>
      </c>
      <c r="D43" s="45">
        <f t="shared" si="20"/>
        <v>0</v>
      </c>
      <c r="E43" s="45">
        <f t="shared" si="20"/>
        <v>13882000</v>
      </c>
      <c r="F43" s="46">
        <f t="shared" si="20"/>
        <v>12621000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13882000</v>
      </c>
      <c r="C44" s="39">
        <f t="shared" si="22"/>
        <v>0</v>
      </c>
      <c r="D44" s="39">
        <f t="shared" si="22"/>
        <v>0</v>
      </c>
      <c r="E44" s="39">
        <f t="shared" si="22"/>
        <v>13882000</v>
      </c>
      <c r="F44" s="40">
        <f t="shared" si="22"/>
        <v>12621000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13882000</v>
      </c>
      <c r="C46" s="42"/>
      <c r="D46" s="42"/>
      <c r="E46" s="42">
        <f t="shared" si="13"/>
        <v>13882000</v>
      </c>
      <c r="F46" s="43">
        <v>12621000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109674000</v>
      </c>
      <c r="C61" s="39">
        <f t="shared" si="26"/>
        <v>0</v>
      </c>
      <c r="D61" s="39">
        <f t="shared" si="26"/>
        <v>0</v>
      </c>
      <c r="E61" s="39">
        <f t="shared" si="26"/>
        <v>109674000</v>
      </c>
      <c r="F61" s="40">
        <f t="shared" si="26"/>
        <v>105423000</v>
      </c>
      <c r="G61" s="41">
        <f t="shared" si="26"/>
        <v>92802000</v>
      </c>
      <c r="H61" s="40">
        <f t="shared" si="26"/>
        <v>26427000</v>
      </c>
      <c r="I61" s="41">
        <f t="shared" si="26"/>
        <v>23433921</v>
      </c>
      <c r="J61" s="40">
        <f t="shared" si="26"/>
        <v>34889000</v>
      </c>
      <c r="K61" s="41">
        <f t="shared" si="26"/>
        <v>32913945</v>
      </c>
      <c r="L61" s="40">
        <f t="shared" si="26"/>
        <v>7658000</v>
      </c>
      <c r="M61" s="41">
        <f t="shared" si="26"/>
        <v>5900833</v>
      </c>
      <c r="N61" s="40">
        <f t="shared" si="26"/>
        <v>0</v>
      </c>
      <c r="O61" s="41">
        <f t="shared" si="26"/>
        <v>0</v>
      </c>
      <c r="P61" s="40">
        <f t="shared" si="26"/>
        <v>68974000</v>
      </c>
      <c r="Q61" s="41">
        <f t="shared" si="26"/>
        <v>62248699</v>
      </c>
      <c r="R61" s="20">
        <f t="shared" si="16"/>
        <v>-78.050388374559319</v>
      </c>
      <c r="S61" s="21">
        <f t="shared" si="17"/>
        <v>-82.07193637833447</v>
      </c>
      <c r="T61" s="20">
        <f t="shared" si="18"/>
        <v>62.89001951237303</v>
      </c>
      <c r="U61" s="22">
        <f t="shared" si="19"/>
        <v>56.757936247424176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109674000</v>
      </c>
      <c r="C65" s="48">
        <f t="shared" si="30"/>
        <v>0</v>
      </c>
      <c r="D65" s="48">
        <f t="shared" si="30"/>
        <v>0</v>
      </c>
      <c r="E65" s="48">
        <f t="shared" si="30"/>
        <v>109674000</v>
      </c>
      <c r="F65" s="49">
        <f t="shared" si="30"/>
        <v>105423000</v>
      </c>
      <c r="G65" s="50">
        <f t="shared" si="30"/>
        <v>92802000</v>
      </c>
      <c r="H65" s="49">
        <f t="shared" si="30"/>
        <v>26427000</v>
      </c>
      <c r="I65" s="50">
        <f t="shared" si="30"/>
        <v>23433921</v>
      </c>
      <c r="J65" s="49">
        <f t="shared" si="30"/>
        <v>34889000</v>
      </c>
      <c r="K65" s="50">
        <f t="shared" si="30"/>
        <v>32913945</v>
      </c>
      <c r="L65" s="49">
        <f t="shared" si="30"/>
        <v>7658000</v>
      </c>
      <c r="M65" s="51">
        <f t="shared" si="30"/>
        <v>5900833</v>
      </c>
      <c r="N65" s="49">
        <f t="shared" si="30"/>
        <v>0</v>
      </c>
      <c r="O65" s="50">
        <f t="shared" si="30"/>
        <v>0</v>
      </c>
      <c r="P65" s="49">
        <f t="shared" si="30"/>
        <v>68974000</v>
      </c>
      <c r="Q65" s="50">
        <f t="shared" si="30"/>
        <v>62248699</v>
      </c>
      <c r="R65" s="34">
        <f t="shared" si="16"/>
        <v>-78.050388374559319</v>
      </c>
      <c r="S65" s="35">
        <f t="shared" si="17"/>
        <v>-82.07193637833447</v>
      </c>
      <c r="T65" s="34">
        <f t="shared" si="18"/>
        <v>62.89001951237303</v>
      </c>
      <c r="U65" s="35">
        <f t="shared" si="19"/>
        <v>56.757936247424176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194943000</v>
      </c>
      <c r="C8" s="36">
        <f t="shared" si="0"/>
        <v>30000000</v>
      </c>
      <c r="D8" s="36">
        <f t="shared" si="0"/>
        <v>0</v>
      </c>
      <c r="E8" s="36">
        <f t="shared" si="0"/>
        <v>224943000</v>
      </c>
      <c r="F8" s="37">
        <f t="shared" si="0"/>
        <v>223143000</v>
      </c>
      <c r="G8" s="38">
        <f t="shared" si="0"/>
        <v>222157000</v>
      </c>
      <c r="H8" s="37">
        <f t="shared" si="0"/>
        <v>53468000</v>
      </c>
      <c r="I8" s="38">
        <f t="shared" si="0"/>
        <v>56467744</v>
      </c>
      <c r="J8" s="37">
        <f t="shared" si="0"/>
        <v>64185000</v>
      </c>
      <c r="K8" s="38">
        <f t="shared" si="0"/>
        <v>54871204</v>
      </c>
      <c r="L8" s="37">
        <f t="shared" si="0"/>
        <v>24663000</v>
      </c>
      <c r="M8" s="38">
        <f t="shared" si="0"/>
        <v>49859131</v>
      </c>
      <c r="N8" s="37">
        <f t="shared" si="0"/>
        <v>0</v>
      </c>
      <c r="O8" s="38">
        <f t="shared" si="0"/>
        <v>0</v>
      </c>
      <c r="P8" s="37">
        <f t="shared" si="0"/>
        <v>142316000</v>
      </c>
      <c r="Q8" s="38">
        <f t="shared" si="0"/>
        <v>161198079</v>
      </c>
      <c r="R8" s="16">
        <f>IF(($J8       =0),0,((($L8       -$J8       )/$J8       )*100))</f>
        <v>-61.575134377190935</v>
      </c>
      <c r="S8" s="17">
        <f>IF(($K8       =0),0,((($M8       -$K8       )/$K8       )*100))</f>
        <v>-9.1342500886257216</v>
      </c>
      <c r="T8" s="16">
        <f>IF(($E8       =0),0,(($P8       /$E8       )*100))</f>
        <v>63.267583343335865</v>
      </c>
      <c r="U8" s="18">
        <f>IF(($E8       =0),0,(($Q8       /$E8       )*100))</f>
        <v>71.661744975393773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182344000</v>
      </c>
      <c r="C9" s="39">
        <f t="shared" si="2"/>
        <v>30000000</v>
      </c>
      <c r="D9" s="39">
        <f t="shared" si="2"/>
        <v>0</v>
      </c>
      <c r="E9" s="39">
        <f t="shared" si="2"/>
        <v>212344000</v>
      </c>
      <c r="F9" s="40">
        <f t="shared" si="2"/>
        <v>212344000</v>
      </c>
      <c r="G9" s="41">
        <f t="shared" si="2"/>
        <v>211358000</v>
      </c>
      <c r="H9" s="40">
        <f t="shared" si="2"/>
        <v>52805000</v>
      </c>
      <c r="I9" s="41">
        <f t="shared" si="2"/>
        <v>56326494</v>
      </c>
      <c r="J9" s="40">
        <f t="shared" si="2"/>
        <v>63240000</v>
      </c>
      <c r="K9" s="41">
        <f t="shared" si="2"/>
        <v>53852308</v>
      </c>
      <c r="L9" s="40">
        <f t="shared" si="2"/>
        <v>22766000</v>
      </c>
      <c r="M9" s="41">
        <f t="shared" si="2"/>
        <v>42067926</v>
      </c>
      <c r="N9" s="40">
        <f t="shared" si="2"/>
        <v>0</v>
      </c>
      <c r="O9" s="41">
        <f t="shared" si="2"/>
        <v>0</v>
      </c>
      <c r="P9" s="40">
        <f t="shared" si="2"/>
        <v>138811000</v>
      </c>
      <c r="Q9" s="41">
        <f t="shared" si="2"/>
        <v>152246728</v>
      </c>
      <c r="R9" s="20">
        <f>IF(($J9       =0),0,((($L9       -$J9       )/$J9       )*100))</f>
        <v>-64.000632511068943</v>
      </c>
      <c r="S9" s="21">
        <f>IF(($K9       =0),0,((($M9       -$K9       )/$K9       )*100))</f>
        <v>-21.882779842973491</v>
      </c>
      <c r="T9" s="20">
        <f>IF(($E9       =0),0,(($P9       /$E9       )*100))</f>
        <v>65.370813397129197</v>
      </c>
      <c r="U9" s="22">
        <f>IF(($E9       =0),0,(($Q9       /$E9       )*100))</f>
        <v>71.698153938891608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104858000</v>
      </c>
      <c r="C10" s="42"/>
      <c r="D10" s="42"/>
      <c r="E10" s="42">
        <f t="shared" ref="E10:E41" si="4">$B10      +$C10      +$D10</f>
        <v>104858000</v>
      </c>
      <c r="F10" s="43">
        <v>104858000</v>
      </c>
      <c r="G10" s="44">
        <v>104858000</v>
      </c>
      <c r="H10" s="43">
        <v>36858000</v>
      </c>
      <c r="I10" s="44">
        <v>37991931</v>
      </c>
      <c r="J10" s="43">
        <v>44832000</v>
      </c>
      <c r="K10" s="44">
        <v>42380816</v>
      </c>
      <c r="L10" s="43">
        <v>9274000</v>
      </c>
      <c r="M10" s="44">
        <v>23228587</v>
      </c>
      <c r="N10" s="43"/>
      <c r="O10" s="44"/>
      <c r="P10" s="43">
        <f t="shared" ref="P10:P41" si="5">$H10      +$J10      +$L10      +$N10</f>
        <v>90964000</v>
      </c>
      <c r="Q10" s="44">
        <f t="shared" ref="Q10:Q41" si="6">$I10      +$K10      +$M10      +$O10</f>
        <v>103601334</v>
      </c>
      <c r="R10" s="24">
        <f t="shared" ref="R10:R41" si="7">IF(($J10      =0),0,((($L10      -$J10      )/$J10      )*100))</f>
        <v>-79.313882940756599</v>
      </c>
      <c r="S10" s="25">
        <f t="shared" ref="S10:S41" si="8">IF(($K10      =0),0,((($M10      -$K10      )/$K10      )*100))</f>
        <v>-45.190798119602036</v>
      </c>
      <c r="T10" s="24">
        <f t="shared" ref="T10:T41" si="9">IF(($E10      =0),0,(($P10      /$E10      )*100))</f>
        <v>86.749699593736295</v>
      </c>
      <c r="U10" s="26">
        <f t="shared" ref="U10:U41" si="10">IF(($E10      =0),0,(($Q10      /$E10      )*100))</f>
        <v>98.801554483205862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34886000</v>
      </c>
      <c r="C13" s="42"/>
      <c r="D13" s="42"/>
      <c r="E13" s="42">
        <f t="shared" si="4"/>
        <v>34886000</v>
      </c>
      <c r="F13" s="43">
        <v>34886000</v>
      </c>
      <c r="G13" s="44">
        <v>34886000</v>
      </c>
      <c r="H13" s="43"/>
      <c r="I13" s="44">
        <v>3516219</v>
      </c>
      <c r="J13" s="43">
        <v>18408000</v>
      </c>
      <c r="K13" s="44">
        <v>6520675</v>
      </c>
      <c r="L13" s="43">
        <v>533000</v>
      </c>
      <c r="M13" s="44">
        <v>14190354</v>
      </c>
      <c r="N13" s="43"/>
      <c r="O13" s="44"/>
      <c r="P13" s="43">
        <f t="shared" si="5"/>
        <v>18941000</v>
      </c>
      <c r="Q13" s="44">
        <f t="shared" si="6"/>
        <v>24227248</v>
      </c>
      <c r="R13" s="24">
        <f t="shared" si="7"/>
        <v>-97.104519774011294</v>
      </c>
      <c r="S13" s="25">
        <f t="shared" si="8"/>
        <v>117.62093648280279</v>
      </c>
      <c r="T13" s="24">
        <f t="shared" si="9"/>
        <v>54.293986126239759</v>
      </c>
      <c r="U13" s="26">
        <f t="shared" si="10"/>
        <v>69.44690706873817</v>
      </c>
      <c r="V13" s="43"/>
      <c r="W13" s="44"/>
    </row>
    <row r="14" spans="1:23" ht="13" x14ac:dyDescent="0.3">
      <c r="A14" s="23" t="s">
        <v>40</v>
      </c>
      <c r="B14" s="42">
        <v>42600000</v>
      </c>
      <c r="C14" s="42"/>
      <c r="D14" s="42"/>
      <c r="E14" s="42">
        <f t="shared" si="4"/>
        <v>42600000</v>
      </c>
      <c r="F14" s="43">
        <v>42600000</v>
      </c>
      <c r="G14" s="44">
        <v>41614000</v>
      </c>
      <c r="H14" s="43">
        <v>15947000</v>
      </c>
      <c r="I14" s="44">
        <v>14818344</v>
      </c>
      <c r="J14" s="43"/>
      <c r="K14" s="44">
        <v>4950817</v>
      </c>
      <c r="L14" s="43">
        <v>12959000</v>
      </c>
      <c r="M14" s="44">
        <v>4648985</v>
      </c>
      <c r="N14" s="43"/>
      <c r="O14" s="44"/>
      <c r="P14" s="43">
        <f t="shared" si="5"/>
        <v>28906000</v>
      </c>
      <c r="Q14" s="44">
        <f t="shared" si="6"/>
        <v>24418146</v>
      </c>
      <c r="R14" s="24">
        <f t="shared" si="7"/>
        <v>0</v>
      </c>
      <c r="S14" s="25">
        <f t="shared" si="8"/>
        <v>-6.096609913070913</v>
      </c>
      <c r="T14" s="24">
        <f t="shared" si="9"/>
        <v>67.854460093896719</v>
      </c>
      <c r="U14" s="26">
        <f t="shared" si="10"/>
        <v>57.319591549295779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30000000</v>
      </c>
      <c r="D20" s="42"/>
      <c r="E20" s="42">
        <f t="shared" si="4"/>
        <v>30000000</v>
      </c>
      <c r="F20" s="43">
        <v>30000000</v>
      </c>
      <c r="G20" s="44">
        <v>30000000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12599000</v>
      </c>
      <c r="C28" s="39">
        <f t="shared" si="11"/>
        <v>0</v>
      </c>
      <c r="D28" s="39">
        <f t="shared" si="11"/>
        <v>0</v>
      </c>
      <c r="E28" s="39">
        <f t="shared" si="11"/>
        <v>12599000</v>
      </c>
      <c r="F28" s="40">
        <f t="shared" si="11"/>
        <v>10799000</v>
      </c>
      <c r="G28" s="41">
        <f t="shared" si="11"/>
        <v>10799000</v>
      </c>
      <c r="H28" s="40">
        <f t="shared" si="11"/>
        <v>663000</v>
      </c>
      <c r="I28" s="41">
        <f t="shared" si="11"/>
        <v>141250</v>
      </c>
      <c r="J28" s="40">
        <f t="shared" si="11"/>
        <v>945000</v>
      </c>
      <c r="K28" s="41">
        <f t="shared" si="11"/>
        <v>1018896</v>
      </c>
      <c r="L28" s="40">
        <f t="shared" si="11"/>
        <v>1897000</v>
      </c>
      <c r="M28" s="41">
        <f t="shared" si="11"/>
        <v>7791205</v>
      </c>
      <c r="N28" s="40">
        <f t="shared" si="11"/>
        <v>0</v>
      </c>
      <c r="O28" s="41">
        <f t="shared" si="11"/>
        <v>0</v>
      </c>
      <c r="P28" s="40">
        <f t="shared" si="11"/>
        <v>3505000</v>
      </c>
      <c r="Q28" s="41">
        <f t="shared" si="11"/>
        <v>8951351</v>
      </c>
      <c r="R28" s="20">
        <f t="shared" si="7"/>
        <v>100.74074074074073</v>
      </c>
      <c r="S28" s="21">
        <f t="shared" si="8"/>
        <v>664.67127165088482</v>
      </c>
      <c r="T28" s="20">
        <f t="shared" si="9"/>
        <v>27.819668227637113</v>
      </c>
      <c r="U28" s="22">
        <f t="shared" si="10"/>
        <v>71.048106992618472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2500000</v>
      </c>
      <c r="C31" s="42"/>
      <c r="D31" s="42"/>
      <c r="E31" s="42">
        <f t="shared" si="4"/>
        <v>2500000</v>
      </c>
      <c r="F31" s="43">
        <v>2500000</v>
      </c>
      <c r="G31" s="44">
        <v>2500000</v>
      </c>
      <c r="H31" s="43">
        <v>138000</v>
      </c>
      <c r="I31" s="44">
        <v>135504</v>
      </c>
      <c r="J31" s="43"/>
      <c r="K31" s="44">
        <v>216776</v>
      </c>
      <c r="L31" s="43"/>
      <c r="M31" s="44">
        <v>1669942</v>
      </c>
      <c r="N31" s="43"/>
      <c r="O31" s="44"/>
      <c r="P31" s="43">
        <f t="shared" si="5"/>
        <v>138000</v>
      </c>
      <c r="Q31" s="44">
        <f t="shared" si="6"/>
        <v>2022222</v>
      </c>
      <c r="R31" s="24">
        <f t="shared" si="7"/>
        <v>0</v>
      </c>
      <c r="S31" s="25">
        <f t="shared" si="8"/>
        <v>670.35372919511383</v>
      </c>
      <c r="T31" s="24">
        <f t="shared" si="9"/>
        <v>5.52</v>
      </c>
      <c r="U31" s="26">
        <f t="shared" si="10"/>
        <v>80.88888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2099000</v>
      </c>
      <c r="C33" s="42"/>
      <c r="D33" s="42"/>
      <c r="E33" s="42">
        <f t="shared" si="4"/>
        <v>2099000</v>
      </c>
      <c r="F33" s="43">
        <v>2099000</v>
      </c>
      <c r="G33" s="44">
        <v>2099000</v>
      </c>
      <c r="H33" s="43">
        <v>525000</v>
      </c>
      <c r="I33" s="44">
        <v>5746</v>
      </c>
      <c r="J33" s="43">
        <v>945000</v>
      </c>
      <c r="K33" s="44">
        <v>2002120</v>
      </c>
      <c r="L33" s="43">
        <v>91000</v>
      </c>
      <c r="M33" s="44">
        <v>1184258</v>
      </c>
      <c r="N33" s="43"/>
      <c r="O33" s="44"/>
      <c r="P33" s="43">
        <f t="shared" si="5"/>
        <v>1561000</v>
      </c>
      <c r="Q33" s="44">
        <f t="shared" si="6"/>
        <v>3192124</v>
      </c>
      <c r="R33" s="24">
        <f t="shared" si="7"/>
        <v>-90.370370370370367</v>
      </c>
      <c r="S33" s="25">
        <f t="shared" si="8"/>
        <v>-40.849799212834398</v>
      </c>
      <c r="T33" s="24">
        <f t="shared" si="9"/>
        <v>74.368747022391616</v>
      </c>
      <c r="U33" s="26">
        <f t="shared" si="10"/>
        <v>152.0783230109576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3000000</v>
      </c>
      <c r="C36" s="42"/>
      <c r="D36" s="42"/>
      <c r="E36" s="42">
        <f t="shared" si="4"/>
        <v>3000000</v>
      </c>
      <c r="F36" s="43">
        <v>1200000</v>
      </c>
      <c r="G36" s="44">
        <v>1200000</v>
      </c>
      <c r="H36" s="43"/>
      <c r="I36" s="44"/>
      <c r="J36" s="43"/>
      <c r="K36" s="44">
        <v>-1200000</v>
      </c>
      <c r="L36" s="43"/>
      <c r="M36" s="44">
        <v>2392102</v>
      </c>
      <c r="N36" s="43"/>
      <c r="O36" s="44"/>
      <c r="P36" s="43">
        <f t="shared" si="5"/>
        <v>0</v>
      </c>
      <c r="Q36" s="44">
        <f t="shared" si="6"/>
        <v>1192102</v>
      </c>
      <c r="R36" s="24">
        <f t="shared" si="7"/>
        <v>0</v>
      </c>
      <c r="S36" s="25">
        <f t="shared" si="8"/>
        <v>-299.34183333333334</v>
      </c>
      <c r="T36" s="24">
        <f t="shared" si="9"/>
        <v>0</v>
      </c>
      <c r="U36" s="26">
        <f t="shared" si="10"/>
        <v>39.736733333333333</v>
      </c>
      <c r="V36" s="43"/>
      <c r="W36" s="44"/>
    </row>
    <row r="37" spans="1:23" ht="13" x14ac:dyDescent="0.3">
      <c r="A37" s="23" t="s">
        <v>63</v>
      </c>
      <c r="B37" s="42">
        <v>5000000</v>
      </c>
      <c r="C37" s="42"/>
      <c r="D37" s="42"/>
      <c r="E37" s="42">
        <f t="shared" si="4"/>
        <v>5000000</v>
      </c>
      <c r="F37" s="43">
        <v>5000000</v>
      </c>
      <c r="G37" s="44">
        <v>5000000</v>
      </c>
      <c r="H37" s="43"/>
      <c r="I37" s="44"/>
      <c r="J37" s="43"/>
      <c r="K37" s="44"/>
      <c r="L37" s="43">
        <v>1806000</v>
      </c>
      <c r="M37" s="44">
        <v>2544903</v>
      </c>
      <c r="N37" s="43"/>
      <c r="O37" s="44"/>
      <c r="P37" s="43">
        <f t="shared" si="5"/>
        <v>1806000</v>
      </c>
      <c r="Q37" s="44">
        <f t="shared" si="6"/>
        <v>2544903</v>
      </c>
      <c r="R37" s="24">
        <f t="shared" si="7"/>
        <v>0</v>
      </c>
      <c r="S37" s="25">
        <f t="shared" si="8"/>
        <v>0</v>
      </c>
      <c r="T37" s="24">
        <f t="shared" si="9"/>
        <v>36.120000000000005</v>
      </c>
      <c r="U37" s="26">
        <f t="shared" si="10"/>
        <v>50.898060000000001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16667000</v>
      </c>
      <c r="C43" s="45">
        <f t="shared" si="20"/>
        <v>0</v>
      </c>
      <c r="D43" s="45">
        <f t="shared" si="20"/>
        <v>0</v>
      </c>
      <c r="E43" s="45">
        <f t="shared" si="20"/>
        <v>16667000</v>
      </c>
      <c r="F43" s="46">
        <f t="shared" si="20"/>
        <v>15562000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16667000</v>
      </c>
      <c r="C44" s="39">
        <f t="shared" si="22"/>
        <v>0</v>
      </c>
      <c r="D44" s="39">
        <f t="shared" si="22"/>
        <v>0</v>
      </c>
      <c r="E44" s="39">
        <f t="shared" si="22"/>
        <v>16667000</v>
      </c>
      <c r="F44" s="40">
        <f t="shared" si="22"/>
        <v>15562000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12167000</v>
      </c>
      <c r="C46" s="42"/>
      <c r="D46" s="42"/>
      <c r="E46" s="42">
        <f t="shared" si="13"/>
        <v>12167000</v>
      </c>
      <c r="F46" s="43">
        <v>11062000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4500000</v>
      </c>
      <c r="C47" s="42"/>
      <c r="D47" s="42"/>
      <c r="E47" s="42">
        <f t="shared" si="13"/>
        <v>4500000</v>
      </c>
      <c r="F47" s="43">
        <v>4500000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211610000</v>
      </c>
      <c r="C61" s="39">
        <f t="shared" si="26"/>
        <v>30000000</v>
      </c>
      <c r="D61" s="39">
        <f t="shared" si="26"/>
        <v>0</v>
      </c>
      <c r="E61" s="39">
        <f t="shared" si="26"/>
        <v>241610000</v>
      </c>
      <c r="F61" s="40">
        <f t="shared" si="26"/>
        <v>238705000</v>
      </c>
      <c r="G61" s="41">
        <f t="shared" si="26"/>
        <v>222157000</v>
      </c>
      <c r="H61" s="40">
        <f t="shared" si="26"/>
        <v>53468000</v>
      </c>
      <c r="I61" s="41">
        <f t="shared" si="26"/>
        <v>56467744</v>
      </c>
      <c r="J61" s="40">
        <f t="shared" si="26"/>
        <v>64185000</v>
      </c>
      <c r="K61" s="41">
        <f t="shared" si="26"/>
        <v>54871204</v>
      </c>
      <c r="L61" s="40">
        <f t="shared" si="26"/>
        <v>24663000</v>
      </c>
      <c r="M61" s="41">
        <f t="shared" si="26"/>
        <v>49859131</v>
      </c>
      <c r="N61" s="40">
        <f t="shared" si="26"/>
        <v>0</v>
      </c>
      <c r="O61" s="41">
        <f t="shared" si="26"/>
        <v>0</v>
      </c>
      <c r="P61" s="40">
        <f t="shared" si="26"/>
        <v>142316000</v>
      </c>
      <c r="Q61" s="41">
        <f t="shared" si="26"/>
        <v>161198079</v>
      </c>
      <c r="R61" s="20">
        <f t="shared" si="16"/>
        <v>-61.575134377190935</v>
      </c>
      <c r="S61" s="21">
        <f t="shared" si="17"/>
        <v>-9.1342500886257216</v>
      </c>
      <c r="T61" s="20">
        <f t="shared" si="18"/>
        <v>58.903191093083898</v>
      </c>
      <c r="U61" s="22">
        <f t="shared" si="19"/>
        <v>66.718297669798432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211610000</v>
      </c>
      <c r="C65" s="48">
        <f t="shared" si="30"/>
        <v>30000000</v>
      </c>
      <c r="D65" s="48">
        <f t="shared" si="30"/>
        <v>0</v>
      </c>
      <c r="E65" s="48">
        <f t="shared" si="30"/>
        <v>241610000</v>
      </c>
      <c r="F65" s="49">
        <f t="shared" si="30"/>
        <v>238705000</v>
      </c>
      <c r="G65" s="50">
        <f t="shared" si="30"/>
        <v>222157000</v>
      </c>
      <c r="H65" s="49">
        <f t="shared" si="30"/>
        <v>53468000</v>
      </c>
      <c r="I65" s="50">
        <f t="shared" si="30"/>
        <v>56467744</v>
      </c>
      <c r="J65" s="49">
        <f t="shared" si="30"/>
        <v>64185000</v>
      </c>
      <c r="K65" s="50">
        <f t="shared" si="30"/>
        <v>54871204</v>
      </c>
      <c r="L65" s="49">
        <f t="shared" si="30"/>
        <v>24663000</v>
      </c>
      <c r="M65" s="51">
        <f t="shared" si="30"/>
        <v>49859131</v>
      </c>
      <c r="N65" s="49">
        <f t="shared" si="30"/>
        <v>0</v>
      </c>
      <c r="O65" s="50">
        <f t="shared" si="30"/>
        <v>0</v>
      </c>
      <c r="P65" s="49">
        <f t="shared" si="30"/>
        <v>142316000</v>
      </c>
      <c r="Q65" s="50">
        <f t="shared" si="30"/>
        <v>161198079</v>
      </c>
      <c r="R65" s="34">
        <f t="shared" si="16"/>
        <v>-61.575134377190935</v>
      </c>
      <c r="S65" s="35">
        <f t="shared" si="17"/>
        <v>-9.1342500886257216</v>
      </c>
      <c r="T65" s="34">
        <f t="shared" si="18"/>
        <v>58.903191093083898</v>
      </c>
      <c r="U65" s="35">
        <f t="shared" si="19"/>
        <v>66.718297669798432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438408000</v>
      </c>
      <c r="C8" s="36">
        <f t="shared" si="0"/>
        <v>0</v>
      </c>
      <c r="D8" s="36">
        <f t="shared" si="0"/>
        <v>0</v>
      </c>
      <c r="E8" s="36">
        <f t="shared" si="0"/>
        <v>438408000</v>
      </c>
      <c r="F8" s="37">
        <f t="shared" si="0"/>
        <v>438408000</v>
      </c>
      <c r="G8" s="38">
        <f t="shared" si="0"/>
        <v>438408000</v>
      </c>
      <c r="H8" s="37">
        <f t="shared" si="0"/>
        <v>122232000</v>
      </c>
      <c r="I8" s="38">
        <f t="shared" si="0"/>
        <v>135187848</v>
      </c>
      <c r="J8" s="37">
        <f t="shared" si="0"/>
        <v>194651000</v>
      </c>
      <c r="K8" s="38">
        <f t="shared" si="0"/>
        <v>179806469</v>
      </c>
      <c r="L8" s="37">
        <f t="shared" si="0"/>
        <v>73004000</v>
      </c>
      <c r="M8" s="38">
        <f t="shared" si="0"/>
        <v>82204050</v>
      </c>
      <c r="N8" s="37">
        <f t="shared" si="0"/>
        <v>0</v>
      </c>
      <c r="O8" s="38">
        <f t="shared" si="0"/>
        <v>0</v>
      </c>
      <c r="P8" s="37">
        <f t="shared" si="0"/>
        <v>389887000</v>
      </c>
      <c r="Q8" s="38">
        <f t="shared" si="0"/>
        <v>397198367</v>
      </c>
      <c r="R8" s="16">
        <f>IF(($J8       =0),0,((($L8       -$J8       )/$J8       )*100))</f>
        <v>-62.49492681774047</v>
      </c>
      <c r="S8" s="17">
        <f>IF(($K8       =0),0,((($M8       -$K8       )/$K8       )*100))</f>
        <v>-54.281928532838272</v>
      </c>
      <c r="T8" s="16">
        <f>IF(($E8       =0),0,(($P8       /$E8       )*100))</f>
        <v>88.93245561212386</v>
      </c>
      <c r="U8" s="18">
        <f>IF(($E8       =0),0,(($Q8       /$E8       )*100))</f>
        <v>90.600164002481705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433749000</v>
      </c>
      <c r="C9" s="39">
        <f t="shared" si="2"/>
        <v>0</v>
      </c>
      <c r="D9" s="39">
        <f t="shared" si="2"/>
        <v>0</v>
      </c>
      <c r="E9" s="39">
        <f t="shared" si="2"/>
        <v>433749000</v>
      </c>
      <c r="F9" s="40">
        <f t="shared" si="2"/>
        <v>433749000</v>
      </c>
      <c r="G9" s="41">
        <f t="shared" si="2"/>
        <v>433749000</v>
      </c>
      <c r="H9" s="40">
        <f t="shared" si="2"/>
        <v>121324000</v>
      </c>
      <c r="I9" s="41">
        <f t="shared" si="2"/>
        <v>134279661</v>
      </c>
      <c r="J9" s="40">
        <f t="shared" si="2"/>
        <v>193545000</v>
      </c>
      <c r="K9" s="41">
        <f t="shared" si="2"/>
        <v>178687867</v>
      </c>
      <c r="L9" s="40">
        <f t="shared" si="2"/>
        <v>72159000</v>
      </c>
      <c r="M9" s="41">
        <f t="shared" si="2"/>
        <v>81149122</v>
      </c>
      <c r="N9" s="40">
        <f t="shared" si="2"/>
        <v>0</v>
      </c>
      <c r="O9" s="41">
        <f t="shared" si="2"/>
        <v>0</v>
      </c>
      <c r="P9" s="40">
        <f t="shared" si="2"/>
        <v>387028000</v>
      </c>
      <c r="Q9" s="41">
        <f t="shared" si="2"/>
        <v>394116650</v>
      </c>
      <c r="R9" s="20">
        <f>IF(($J9       =0),0,((($L9       -$J9       )/$J9       )*100))</f>
        <v>-62.717197550957138</v>
      </c>
      <c r="S9" s="21">
        <f>IF(($K9       =0),0,((($M9       -$K9       )/$K9       )*100))</f>
        <v>-54.586104047008412</v>
      </c>
      <c r="T9" s="20">
        <f>IF(($E9       =0),0,(($P9       /$E9       )*100))</f>
        <v>89.228563062969599</v>
      </c>
      <c r="U9" s="22">
        <f>IF(($E9       =0),0,(($Q9       /$E9       )*100))</f>
        <v>90.862837724121562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275909000</v>
      </c>
      <c r="C10" s="42"/>
      <c r="D10" s="42"/>
      <c r="E10" s="42">
        <f t="shared" ref="E10:E41" si="4">$B10      +$C10      +$D10</f>
        <v>275909000</v>
      </c>
      <c r="F10" s="43">
        <v>275909000</v>
      </c>
      <c r="G10" s="44">
        <v>275909000</v>
      </c>
      <c r="H10" s="43">
        <v>96486000</v>
      </c>
      <c r="I10" s="44">
        <v>97884411</v>
      </c>
      <c r="J10" s="43">
        <v>113157000</v>
      </c>
      <c r="K10" s="44">
        <v>104129615</v>
      </c>
      <c r="L10" s="43">
        <v>44019000</v>
      </c>
      <c r="M10" s="44">
        <v>41222404</v>
      </c>
      <c r="N10" s="43"/>
      <c r="O10" s="44"/>
      <c r="P10" s="43">
        <f t="shared" ref="P10:P41" si="5">$H10      +$J10      +$L10      +$N10</f>
        <v>253662000</v>
      </c>
      <c r="Q10" s="44">
        <f t="shared" ref="Q10:Q41" si="6">$I10      +$K10      +$M10      +$O10</f>
        <v>243236430</v>
      </c>
      <c r="R10" s="24">
        <f t="shared" ref="R10:R41" si="7">IF(($J10      =0),0,((($L10      -$J10      )/$J10      )*100))</f>
        <v>-61.099180784220152</v>
      </c>
      <c r="S10" s="25">
        <f t="shared" ref="S10:S41" si="8">IF(($K10      =0),0,((($M10      -$K10      )/$K10      )*100))</f>
        <v>-60.412411012947665</v>
      </c>
      <c r="T10" s="24">
        <f t="shared" ref="T10:T41" si="9">IF(($E10      =0),0,(($P10      /$E10      )*100))</f>
        <v>91.936834246073886</v>
      </c>
      <c r="U10" s="26">
        <f t="shared" ref="U10:U41" si="10">IF(($E10      =0),0,(($Q10      /$E10      )*100))</f>
        <v>88.158207959870822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2840000</v>
      </c>
      <c r="C16" s="42"/>
      <c r="D16" s="42"/>
      <c r="E16" s="42">
        <f t="shared" si="4"/>
        <v>2840000</v>
      </c>
      <c r="F16" s="43">
        <v>2840000</v>
      </c>
      <c r="G16" s="44">
        <v>2840000</v>
      </c>
      <c r="H16" s="43">
        <v>565000</v>
      </c>
      <c r="I16" s="44">
        <v>567092</v>
      </c>
      <c r="J16" s="43">
        <v>728000</v>
      </c>
      <c r="K16" s="44">
        <v>755088</v>
      </c>
      <c r="L16" s="43">
        <v>648000</v>
      </c>
      <c r="M16" s="44">
        <v>709024</v>
      </c>
      <c r="N16" s="43"/>
      <c r="O16" s="44"/>
      <c r="P16" s="43">
        <f t="shared" si="5"/>
        <v>1941000</v>
      </c>
      <c r="Q16" s="44">
        <f t="shared" si="6"/>
        <v>2031204</v>
      </c>
      <c r="R16" s="24">
        <f t="shared" si="7"/>
        <v>-10.989010989010989</v>
      </c>
      <c r="S16" s="25">
        <f t="shared" si="8"/>
        <v>-6.1004810035386603</v>
      </c>
      <c r="T16" s="24">
        <f t="shared" si="9"/>
        <v>68.345070422535215</v>
      </c>
      <c r="U16" s="26">
        <f t="shared" si="10"/>
        <v>71.521267605633795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155000000</v>
      </c>
      <c r="C23" s="42"/>
      <c r="D23" s="42"/>
      <c r="E23" s="42">
        <f t="shared" si="4"/>
        <v>155000000</v>
      </c>
      <c r="F23" s="43">
        <v>155000000</v>
      </c>
      <c r="G23" s="44">
        <v>155000000</v>
      </c>
      <c r="H23" s="43">
        <v>24273000</v>
      </c>
      <c r="I23" s="44">
        <v>35828158</v>
      </c>
      <c r="J23" s="43">
        <v>79660000</v>
      </c>
      <c r="K23" s="44">
        <v>73803164</v>
      </c>
      <c r="L23" s="43">
        <v>27492000</v>
      </c>
      <c r="M23" s="44">
        <v>39217694</v>
      </c>
      <c r="N23" s="43"/>
      <c r="O23" s="44"/>
      <c r="P23" s="43">
        <f t="shared" si="5"/>
        <v>131425000</v>
      </c>
      <c r="Q23" s="44">
        <f t="shared" si="6"/>
        <v>148849016</v>
      </c>
      <c r="R23" s="24">
        <f t="shared" si="7"/>
        <v>-65.488325382877235</v>
      </c>
      <c r="S23" s="25">
        <f t="shared" si="8"/>
        <v>-46.861771400478169</v>
      </c>
      <c r="T23" s="24">
        <f t="shared" si="9"/>
        <v>84.790322580645167</v>
      </c>
      <c r="U23" s="26">
        <f t="shared" si="10"/>
        <v>96.031623225806456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4659000</v>
      </c>
      <c r="C28" s="39">
        <f t="shared" si="11"/>
        <v>0</v>
      </c>
      <c r="D28" s="39">
        <f t="shared" si="11"/>
        <v>0</v>
      </c>
      <c r="E28" s="39">
        <f t="shared" si="11"/>
        <v>4659000</v>
      </c>
      <c r="F28" s="40">
        <f t="shared" si="11"/>
        <v>4659000</v>
      </c>
      <c r="G28" s="41">
        <f t="shared" si="11"/>
        <v>4659000</v>
      </c>
      <c r="H28" s="40">
        <f t="shared" si="11"/>
        <v>908000</v>
      </c>
      <c r="I28" s="41">
        <f t="shared" si="11"/>
        <v>908187</v>
      </c>
      <c r="J28" s="40">
        <f t="shared" si="11"/>
        <v>1106000</v>
      </c>
      <c r="K28" s="41">
        <f t="shared" si="11"/>
        <v>1118602</v>
      </c>
      <c r="L28" s="40">
        <f t="shared" si="11"/>
        <v>845000</v>
      </c>
      <c r="M28" s="41">
        <f t="shared" si="11"/>
        <v>1054928</v>
      </c>
      <c r="N28" s="40">
        <f t="shared" si="11"/>
        <v>0</v>
      </c>
      <c r="O28" s="41">
        <f t="shared" si="11"/>
        <v>0</v>
      </c>
      <c r="P28" s="40">
        <f t="shared" si="11"/>
        <v>2859000</v>
      </c>
      <c r="Q28" s="41">
        <f t="shared" si="11"/>
        <v>3081717</v>
      </c>
      <c r="R28" s="20">
        <f t="shared" si="7"/>
        <v>-23.59855334538879</v>
      </c>
      <c r="S28" s="21">
        <f t="shared" si="8"/>
        <v>-5.692283761337813</v>
      </c>
      <c r="T28" s="20">
        <f t="shared" si="9"/>
        <v>61.365099806825498</v>
      </c>
      <c r="U28" s="22">
        <f t="shared" si="10"/>
        <v>66.145460399227304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507000</v>
      </c>
      <c r="I31" s="44">
        <v>506667</v>
      </c>
      <c r="J31" s="43">
        <v>79000</v>
      </c>
      <c r="K31" s="44">
        <v>90933</v>
      </c>
      <c r="L31" s="43">
        <v>235000</v>
      </c>
      <c r="M31" s="44">
        <v>234001</v>
      </c>
      <c r="N31" s="43"/>
      <c r="O31" s="44"/>
      <c r="P31" s="43">
        <f t="shared" si="5"/>
        <v>821000</v>
      </c>
      <c r="Q31" s="44">
        <f t="shared" si="6"/>
        <v>831601</v>
      </c>
      <c r="R31" s="24">
        <f t="shared" si="7"/>
        <v>197.46835443037975</v>
      </c>
      <c r="S31" s="25">
        <f t="shared" si="8"/>
        <v>157.3334213101954</v>
      </c>
      <c r="T31" s="24">
        <f t="shared" si="9"/>
        <v>82.1</v>
      </c>
      <c r="U31" s="26">
        <f t="shared" si="10"/>
        <v>83.1601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3659000</v>
      </c>
      <c r="C33" s="42"/>
      <c r="D33" s="42"/>
      <c r="E33" s="42">
        <f t="shared" si="4"/>
        <v>3659000</v>
      </c>
      <c r="F33" s="43">
        <v>3659000</v>
      </c>
      <c r="G33" s="44">
        <v>3659000</v>
      </c>
      <c r="H33" s="43">
        <v>401000</v>
      </c>
      <c r="I33" s="44">
        <v>401520</v>
      </c>
      <c r="J33" s="43">
        <v>1027000</v>
      </c>
      <c r="K33" s="44">
        <v>1027669</v>
      </c>
      <c r="L33" s="43">
        <v>610000</v>
      </c>
      <c r="M33" s="44">
        <v>820927</v>
      </c>
      <c r="N33" s="43"/>
      <c r="O33" s="44"/>
      <c r="P33" s="43">
        <f t="shared" si="5"/>
        <v>2038000</v>
      </c>
      <c r="Q33" s="44">
        <f t="shared" si="6"/>
        <v>2250116</v>
      </c>
      <c r="R33" s="24">
        <f t="shared" si="7"/>
        <v>-40.603700097370982</v>
      </c>
      <c r="S33" s="25">
        <f t="shared" si="8"/>
        <v>-20.117567037635659</v>
      </c>
      <c r="T33" s="24">
        <f t="shared" si="9"/>
        <v>55.698278218092376</v>
      </c>
      <c r="U33" s="26">
        <f t="shared" si="10"/>
        <v>61.495381251708118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438408000</v>
      </c>
      <c r="C61" s="39">
        <f t="shared" si="26"/>
        <v>0</v>
      </c>
      <c r="D61" s="39">
        <f t="shared" si="26"/>
        <v>0</v>
      </c>
      <c r="E61" s="39">
        <f t="shared" si="26"/>
        <v>438408000</v>
      </c>
      <c r="F61" s="40">
        <f t="shared" si="26"/>
        <v>438408000</v>
      </c>
      <c r="G61" s="41">
        <f t="shared" si="26"/>
        <v>438408000</v>
      </c>
      <c r="H61" s="40">
        <f t="shared" si="26"/>
        <v>122232000</v>
      </c>
      <c r="I61" s="41">
        <f t="shared" si="26"/>
        <v>135187848</v>
      </c>
      <c r="J61" s="40">
        <f t="shared" si="26"/>
        <v>194651000</v>
      </c>
      <c r="K61" s="41">
        <f t="shared" si="26"/>
        <v>179806469</v>
      </c>
      <c r="L61" s="40">
        <f t="shared" si="26"/>
        <v>73004000</v>
      </c>
      <c r="M61" s="41">
        <f t="shared" si="26"/>
        <v>82204050</v>
      </c>
      <c r="N61" s="40">
        <f t="shared" si="26"/>
        <v>0</v>
      </c>
      <c r="O61" s="41">
        <f t="shared" si="26"/>
        <v>0</v>
      </c>
      <c r="P61" s="40">
        <f t="shared" si="26"/>
        <v>389887000</v>
      </c>
      <c r="Q61" s="41">
        <f t="shared" si="26"/>
        <v>397198367</v>
      </c>
      <c r="R61" s="20">
        <f t="shared" si="16"/>
        <v>-62.49492681774047</v>
      </c>
      <c r="S61" s="21">
        <f t="shared" si="17"/>
        <v>-54.281928532838272</v>
      </c>
      <c r="T61" s="20">
        <f t="shared" si="18"/>
        <v>88.93245561212386</v>
      </c>
      <c r="U61" s="22">
        <f t="shared" si="19"/>
        <v>90.600164002481705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438408000</v>
      </c>
      <c r="C65" s="48">
        <f t="shared" si="30"/>
        <v>0</v>
      </c>
      <c r="D65" s="48">
        <f t="shared" si="30"/>
        <v>0</v>
      </c>
      <c r="E65" s="48">
        <f t="shared" si="30"/>
        <v>438408000</v>
      </c>
      <c r="F65" s="49">
        <f t="shared" si="30"/>
        <v>438408000</v>
      </c>
      <c r="G65" s="50">
        <f t="shared" si="30"/>
        <v>438408000</v>
      </c>
      <c r="H65" s="49">
        <f t="shared" si="30"/>
        <v>122232000</v>
      </c>
      <c r="I65" s="50">
        <f t="shared" si="30"/>
        <v>135187848</v>
      </c>
      <c r="J65" s="49">
        <f t="shared" si="30"/>
        <v>194651000</v>
      </c>
      <c r="K65" s="50">
        <f t="shared" si="30"/>
        <v>179806469</v>
      </c>
      <c r="L65" s="49">
        <f t="shared" si="30"/>
        <v>73004000</v>
      </c>
      <c r="M65" s="51">
        <f t="shared" si="30"/>
        <v>82204050</v>
      </c>
      <c r="N65" s="49">
        <f t="shared" si="30"/>
        <v>0</v>
      </c>
      <c r="O65" s="50">
        <f t="shared" si="30"/>
        <v>0</v>
      </c>
      <c r="P65" s="49">
        <f t="shared" si="30"/>
        <v>389887000</v>
      </c>
      <c r="Q65" s="50">
        <f t="shared" si="30"/>
        <v>397198367</v>
      </c>
      <c r="R65" s="34">
        <f t="shared" si="16"/>
        <v>-62.49492681774047</v>
      </c>
      <c r="S65" s="35">
        <f t="shared" si="17"/>
        <v>-54.281928532838272</v>
      </c>
      <c r="T65" s="34">
        <f t="shared" si="18"/>
        <v>88.93245561212386</v>
      </c>
      <c r="U65" s="35">
        <f t="shared" si="19"/>
        <v>90.600164002481705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3600000</v>
      </c>
      <c r="C8" s="36">
        <f t="shared" si="0"/>
        <v>0</v>
      </c>
      <c r="D8" s="36">
        <f t="shared" si="0"/>
        <v>0</v>
      </c>
      <c r="E8" s="36">
        <f t="shared" si="0"/>
        <v>3600000</v>
      </c>
      <c r="F8" s="37">
        <f t="shared" si="0"/>
        <v>3600000</v>
      </c>
      <c r="G8" s="38">
        <f t="shared" si="0"/>
        <v>3600000</v>
      </c>
      <c r="H8" s="37">
        <f t="shared" si="0"/>
        <v>953000</v>
      </c>
      <c r="I8" s="38">
        <f t="shared" si="0"/>
        <v>324434</v>
      </c>
      <c r="J8" s="37">
        <f t="shared" si="0"/>
        <v>1029000</v>
      </c>
      <c r="K8" s="38">
        <f t="shared" si="0"/>
        <v>1590612</v>
      </c>
      <c r="L8" s="37">
        <f t="shared" si="0"/>
        <v>960000</v>
      </c>
      <c r="M8" s="38">
        <f t="shared" si="0"/>
        <v>483229</v>
      </c>
      <c r="N8" s="37">
        <f t="shared" si="0"/>
        <v>0</v>
      </c>
      <c r="O8" s="38">
        <f t="shared" si="0"/>
        <v>0</v>
      </c>
      <c r="P8" s="37">
        <f t="shared" si="0"/>
        <v>2942000</v>
      </c>
      <c r="Q8" s="38">
        <f t="shared" si="0"/>
        <v>2398275</v>
      </c>
      <c r="R8" s="16">
        <f>IF(($J8       =0),0,((($L8       -$J8       )/$J8       )*100))</f>
        <v>-6.7055393586005829</v>
      </c>
      <c r="S8" s="17">
        <f>IF(($K8       =0),0,((($M8       -$K8       )/$K8       )*100))</f>
        <v>-69.619932453671922</v>
      </c>
      <c r="T8" s="16">
        <f>IF(($E8       =0),0,(($P8       /$E8       )*100))</f>
        <v>81.722222222222214</v>
      </c>
      <c r="U8" s="18">
        <f>IF(($E8       =0),0,(($Q8       /$E8       )*100))</f>
        <v>66.618750000000006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2500000</v>
      </c>
      <c r="C9" s="39">
        <f t="shared" si="2"/>
        <v>0</v>
      </c>
      <c r="D9" s="39">
        <f t="shared" si="2"/>
        <v>0</v>
      </c>
      <c r="E9" s="39">
        <f t="shared" si="2"/>
        <v>2500000</v>
      </c>
      <c r="F9" s="40">
        <f t="shared" si="2"/>
        <v>2500000</v>
      </c>
      <c r="G9" s="41">
        <f t="shared" si="2"/>
        <v>2500000</v>
      </c>
      <c r="H9" s="40">
        <f t="shared" si="2"/>
        <v>629000</v>
      </c>
      <c r="I9" s="41">
        <f t="shared" si="2"/>
        <v>0</v>
      </c>
      <c r="J9" s="40">
        <f t="shared" si="2"/>
        <v>864000</v>
      </c>
      <c r="K9" s="41">
        <f t="shared" si="2"/>
        <v>1426531</v>
      </c>
      <c r="L9" s="40">
        <f t="shared" si="2"/>
        <v>801000</v>
      </c>
      <c r="M9" s="41">
        <f t="shared" si="2"/>
        <v>324221</v>
      </c>
      <c r="N9" s="40">
        <f t="shared" si="2"/>
        <v>0</v>
      </c>
      <c r="O9" s="41">
        <f t="shared" si="2"/>
        <v>0</v>
      </c>
      <c r="P9" s="40">
        <f t="shared" si="2"/>
        <v>2294000</v>
      </c>
      <c r="Q9" s="41">
        <f t="shared" si="2"/>
        <v>1750752</v>
      </c>
      <c r="R9" s="20">
        <f>IF(($J9       =0),0,((($L9       -$J9       )/$J9       )*100))</f>
        <v>-7.291666666666667</v>
      </c>
      <c r="S9" s="21">
        <f>IF(($K9       =0),0,((($M9       -$K9       )/$K9       )*100))</f>
        <v>-77.272067694287756</v>
      </c>
      <c r="T9" s="20">
        <f>IF(($E9       =0),0,(($P9       /$E9       )*100))</f>
        <v>91.759999999999991</v>
      </c>
      <c r="U9" s="22">
        <f>IF(($E9       =0),0,(($Q9       /$E9       )*100))</f>
        <v>70.030079999999998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2500000</v>
      </c>
      <c r="C16" s="42"/>
      <c r="D16" s="42"/>
      <c r="E16" s="42">
        <f t="shared" si="4"/>
        <v>2500000</v>
      </c>
      <c r="F16" s="43">
        <v>2500000</v>
      </c>
      <c r="G16" s="44">
        <v>2500000</v>
      </c>
      <c r="H16" s="43">
        <v>629000</v>
      </c>
      <c r="I16" s="44"/>
      <c r="J16" s="43">
        <v>864000</v>
      </c>
      <c r="K16" s="44">
        <v>1426531</v>
      </c>
      <c r="L16" s="43">
        <v>801000</v>
      </c>
      <c r="M16" s="44">
        <v>324221</v>
      </c>
      <c r="N16" s="43"/>
      <c r="O16" s="44"/>
      <c r="P16" s="43">
        <f t="shared" si="5"/>
        <v>2294000</v>
      </c>
      <c r="Q16" s="44">
        <f t="shared" si="6"/>
        <v>1750752</v>
      </c>
      <c r="R16" s="24">
        <f t="shared" si="7"/>
        <v>-7.291666666666667</v>
      </c>
      <c r="S16" s="25">
        <f t="shared" si="8"/>
        <v>-77.272067694287756</v>
      </c>
      <c r="T16" s="24">
        <f t="shared" si="9"/>
        <v>91.759999999999991</v>
      </c>
      <c r="U16" s="26">
        <f t="shared" si="10"/>
        <v>70.030079999999998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1100000</v>
      </c>
      <c r="C28" s="39">
        <f t="shared" si="11"/>
        <v>0</v>
      </c>
      <c r="D28" s="39">
        <f t="shared" si="11"/>
        <v>0</v>
      </c>
      <c r="E28" s="39">
        <f t="shared" si="11"/>
        <v>1100000</v>
      </c>
      <c r="F28" s="40">
        <f t="shared" si="11"/>
        <v>1100000</v>
      </c>
      <c r="G28" s="41">
        <f t="shared" si="11"/>
        <v>1100000</v>
      </c>
      <c r="H28" s="40">
        <f t="shared" si="11"/>
        <v>324000</v>
      </c>
      <c r="I28" s="41">
        <f t="shared" si="11"/>
        <v>324434</v>
      </c>
      <c r="J28" s="40">
        <f t="shared" si="11"/>
        <v>165000</v>
      </c>
      <c r="K28" s="41">
        <f t="shared" si="11"/>
        <v>164081</v>
      </c>
      <c r="L28" s="40">
        <f t="shared" si="11"/>
        <v>159000</v>
      </c>
      <c r="M28" s="41">
        <f t="shared" si="11"/>
        <v>159008</v>
      </c>
      <c r="N28" s="40">
        <f t="shared" si="11"/>
        <v>0</v>
      </c>
      <c r="O28" s="41">
        <f t="shared" si="11"/>
        <v>0</v>
      </c>
      <c r="P28" s="40">
        <f t="shared" si="11"/>
        <v>648000</v>
      </c>
      <c r="Q28" s="41">
        <f t="shared" si="11"/>
        <v>647523</v>
      </c>
      <c r="R28" s="20">
        <f t="shared" si="7"/>
        <v>-3.6363636363636362</v>
      </c>
      <c r="S28" s="21">
        <f t="shared" si="8"/>
        <v>-3.0917656523302512</v>
      </c>
      <c r="T28" s="20">
        <f t="shared" si="9"/>
        <v>58.909090909090914</v>
      </c>
      <c r="U28" s="22">
        <f t="shared" si="10"/>
        <v>58.865727272727277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1100000</v>
      </c>
      <c r="C31" s="42"/>
      <c r="D31" s="42"/>
      <c r="E31" s="42">
        <f t="shared" si="4"/>
        <v>1100000</v>
      </c>
      <c r="F31" s="43">
        <v>1100000</v>
      </c>
      <c r="G31" s="44">
        <v>1100000</v>
      </c>
      <c r="H31" s="43">
        <v>324000</v>
      </c>
      <c r="I31" s="44">
        <v>324434</v>
      </c>
      <c r="J31" s="43">
        <v>165000</v>
      </c>
      <c r="K31" s="44">
        <v>164081</v>
      </c>
      <c r="L31" s="43">
        <v>159000</v>
      </c>
      <c r="M31" s="44">
        <v>159008</v>
      </c>
      <c r="N31" s="43"/>
      <c r="O31" s="44"/>
      <c r="P31" s="43">
        <f t="shared" si="5"/>
        <v>648000</v>
      </c>
      <c r="Q31" s="44">
        <f t="shared" si="6"/>
        <v>647523</v>
      </c>
      <c r="R31" s="24">
        <f t="shared" si="7"/>
        <v>-3.6363636363636362</v>
      </c>
      <c r="S31" s="25">
        <f t="shared" si="8"/>
        <v>-3.0917656523302512</v>
      </c>
      <c r="T31" s="24">
        <f t="shared" si="9"/>
        <v>58.909090909090914</v>
      </c>
      <c r="U31" s="26">
        <f t="shared" si="10"/>
        <v>58.865727272727277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/>
      <c r="C33" s="42"/>
      <c r="D33" s="42"/>
      <c r="E33" s="42">
        <f t="shared" si="4"/>
        <v>0</v>
      </c>
      <c r="F33" s="43"/>
      <c r="G33" s="44"/>
      <c r="H33" s="43"/>
      <c r="I33" s="44"/>
      <c r="J33" s="43"/>
      <c r="K33" s="44"/>
      <c r="L33" s="43"/>
      <c r="M33" s="44"/>
      <c r="N33" s="43"/>
      <c r="O33" s="44"/>
      <c r="P33" s="43">
        <f t="shared" si="5"/>
        <v>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3600000</v>
      </c>
      <c r="C61" s="39">
        <f t="shared" si="26"/>
        <v>0</v>
      </c>
      <c r="D61" s="39">
        <f t="shared" si="26"/>
        <v>0</v>
      </c>
      <c r="E61" s="39">
        <f t="shared" si="26"/>
        <v>3600000</v>
      </c>
      <c r="F61" s="40">
        <f t="shared" si="26"/>
        <v>3600000</v>
      </c>
      <c r="G61" s="41">
        <f t="shared" si="26"/>
        <v>3600000</v>
      </c>
      <c r="H61" s="40">
        <f t="shared" si="26"/>
        <v>953000</v>
      </c>
      <c r="I61" s="41">
        <f t="shared" si="26"/>
        <v>324434</v>
      </c>
      <c r="J61" s="40">
        <f t="shared" si="26"/>
        <v>1029000</v>
      </c>
      <c r="K61" s="41">
        <f t="shared" si="26"/>
        <v>1590612</v>
      </c>
      <c r="L61" s="40">
        <f t="shared" si="26"/>
        <v>960000</v>
      </c>
      <c r="M61" s="41">
        <f t="shared" si="26"/>
        <v>483229</v>
      </c>
      <c r="N61" s="40">
        <f t="shared" si="26"/>
        <v>0</v>
      </c>
      <c r="O61" s="41">
        <f t="shared" si="26"/>
        <v>0</v>
      </c>
      <c r="P61" s="40">
        <f t="shared" si="26"/>
        <v>2942000</v>
      </c>
      <c r="Q61" s="41">
        <f t="shared" si="26"/>
        <v>2398275</v>
      </c>
      <c r="R61" s="20">
        <f t="shared" si="16"/>
        <v>-6.7055393586005829</v>
      </c>
      <c r="S61" s="21">
        <f t="shared" si="17"/>
        <v>-69.619932453671922</v>
      </c>
      <c r="T61" s="20">
        <f t="shared" si="18"/>
        <v>81.722222222222214</v>
      </c>
      <c r="U61" s="22">
        <f t="shared" si="19"/>
        <v>66.618750000000006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3600000</v>
      </c>
      <c r="C65" s="48">
        <f t="shared" si="30"/>
        <v>0</v>
      </c>
      <c r="D65" s="48">
        <f t="shared" si="30"/>
        <v>0</v>
      </c>
      <c r="E65" s="48">
        <f t="shared" si="30"/>
        <v>3600000</v>
      </c>
      <c r="F65" s="49">
        <f t="shared" si="30"/>
        <v>3600000</v>
      </c>
      <c r="G65" s="50">
        <f t="shared" si="30"/>
        <v>3600000</v>
      </c>
      <c r="H65" s="49">
        <f t="shared" si="30"/>
        <v>953000</v>
      </c>
      <c r="I65" s="50">
        <f t="shared" si="30"/>
        <v>324434</v>
      </c>
      <c r="J65" s="49">
        <f t="shared" si="30"/>
        <v>1029000</v>
      </c>
      <c r="K65" s="50">
        <f t="shared" si="30"/>
        <v>1590612</v>
      </c>
      <c r="L65" s="49">
        <f t="shared" si="30"/>
        <v>960000</v>
      </c>
      <c r="M65" s="51">
        <f t="shared" si="30"/>
        <v>483229</v>
      </c>
      <c r="N65" s="49">
        <f t="shared" si="30"/>
        <v>0</v>
      </c>
      <c r="O65" s="50">
        <f t="shared" si="30"/>
        <v>0</v>
      </c>
      <c r="P65" s="49">
        <f t="shared" si="30"/>
        <v>2942000</v>
      </c>
      <c r="Q65" s="50">
        <f t="shared" si="30"/>
        <v>2398275</v>
      </c>
      <c r="R65" s="34">
        <f t="shared" si="16"/>
        <v>-6.7055393586005829</v>
      </c>
      <c r="S65" s="35">
        <f t="shared" si="17"/>
        <v>-69.619932453671922</v>
      </c>
      <c r="T65" s="34">
        <f t="shared" si="18"/>
        <v>81.722222222222214</v>
      </c>
      <c r="U65" s="35">
        <f t="shared" si="19"/>
        <v>66.618750000000006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439431000</v>
      </c>
      <c r="C8" s="36">
        <f t="shared" si="0"/>
        <v>0</v>
      </c>
      <c r="D8" s="36">
        <f t="shared" si="0"/>
        <v>0</v>
      </c>
      <c r="E8" s="36">
        <f t="shared" si="0"/>
        <v>439431000</v>
      </c>
      <c r="F8" s="37">
        <f t="shared" si="0"/>
        <v>439431000</v>
      </c>
      <c r="G8" s="38">
        <f t="shared" si="0"/>
        <v>439431000</v>
      </c>
      <c r="H8" s="37">
        <f t="shared" si="0"/>
        <v>83633000</v>
      </c>
      <c r="I8" s="38">
        <f t="shared" si="0"/>
        <v>85413501</v>
      </c>
      <c r="J8" s="37">
        <f t="shared" si="0"/>
        <v>138120000</v>
      </c>
      <c r="K8" s="38">
        <f t="shared" si="0"/>
        <v>172242248</v>
      </c>
      <c r="L8" s="37">
        <f t="shared" si="0"/>
        <v>165855000</v>
      </c>
      <c r="M8" s="38">
        <f t="shared" si="0"/>
        <v>171664017</v>
      </c>
      <c r="N8" s="37">
        <f t="shared" si="0"/>
        <v>0</v>
      </c>
      <c r="O8" s="38">
        <f t="shared" si="0"/>
        <v>0</v>
      </c>
      <c r="P8" s="37">
        <f t="shared" si="0"/>
        <v>387608000</v>
      </c>
      <c r="Q8" s="38">
        <f t="shared" si="0"/>
        <v>429319766</v>
      </c>
      <c r="R8" s="16">
        <f>IF(($J8       =0),0,((($L8       -$J8       )/$J8       )*100))</f>
        <v>20.080364900086881</v>
      </c>
      <c r="S8" s="17">
        <f>IF(($K8       =0),0,((($M8       -$K8       )/$K8       )*100))</f>
        <v>-0.33570799656539552</v>
      </c>
      <c r="T8" s="16">
        <f>IF(($E8       =0),0,(($P8       /$E8       )*100))</f>
        <v>88.206794695868069</v>
      </c>
      <c r="U8" s="18">
        <f>IF(($E8       =0),0,(($Q8       /$E8       )*100))</f>
        <v>97.69901668293771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428628000</v>
      </c>
      <c r="C9" s="39">
        <f t="shared" si="2"/>
        <v>0</v>
      </c>
      <c r="D9" s="39">
        <f t="shared" si="2"/>
        <v>0</v>
      </c>
      <c r="E9" s="39">
        <f t="shared" si="2"/>
        <v>428628000</v>
      </c>
      <c r="F9" s="40">
        <f t="shared" si="2"/>
        <v>428628000</v>
      </c>
      <c r="G9" s="41">
        <f t="shared" si="2"/>
        <v>428628000</v>
      </c>
      <c r="H9" s="40">
        <f t="shared" si="2"/>
        <v>81019000</v>
      </c>
      <c r="I9" s="41">
        <f t="shared" si="2"/>
        <v>82768516</v>
      </c>
      <c r="J9" s="40">
        <f t="shared" si="2"/>
        <v>135573000</v>
      </c>
      <c r="K9" s="41">
        <f t="shared" si="2"/>
        <v>169666339</v>
      </c>
      <c r="L9" s="40">
        <f t="shared" si="2"/>
        <v>161952000</v>
      </c>
      <c r="M9" s="41">
        <f t="shared" si="2"/>
        <v>167773287</v>
      </c>
      <c r="N9" s="40">
        <f t="shared" si="2"/>
        <v>0</v>
      </c>
      <c r="O9" s="41">
        <f t="shared" si="2"/>
        <v>0</v>
      </c>
      <c r="P9" s="40">
        <f t="shared" si="2"/>
        <v>378544000</v>
      </c>
      <c r="Q9" s="41">
        <f t="shared" si="2"/>
        <v>420208142</v>
      </c>
      <c r="R9" s="20">
        <f>IF(($J9       =0),0,((($L9       -$J9       )/$J9       )*100))</f>
        <v>19.457414086875705</v>
      </c>
      <c r="S9" s="21">
        <f>IF(($K9       =0),0,((($M9       -$K9       )/$K9       )*100))</f>
        <v>-1.1157498954462617</v>
      </c>
      <c r="T9" s="20">
        <f>IF(($E9       =0),0,(($P9       /$E9       )*100))</f>
        <v>88.3152757169387</v>
      </c>
      <c r="U9" s="22">
        <f>IF(($E9       =0),0,(($Q9       /$E9       )*100))</f>
        <v>98.035625764065813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425942000</v>
      </c>
      <c r="C10" s="42"/>
      <c r="D10" s="42"/>
      <c r="E10" s="42">
        <f t="shared" ref="E10:E41" si="4">$B10      +$C10      +$D10</f>
        <v>425942000</v>
      </c>
      <c r="F10" s="43">
        <v>425942000</v>
      </c>
      <c r="G10" s="44">
        <v>425942000</v>
      </c>
      <c r="H10" s="43">
        <v>81019000</v>
      </c>
      <c r="I10" s="44">
        <v>82768516</v>
      </c>
      <c r="J10" s="43">
        <v>135162000</v>
      </c>
      <c r="K10" s="44">
        <v>169236188</v>
      </c>
      <c r="L10" s="43">
        <v>161625000</v>
      </c>
      <c r="M10" s="44">
        <v>167099007</v>
      </c>
      <c r="N10" s="43"/>
      <c r="O10" s="44"/>
      <c r="P10" s="43">
        <f t="shared" ref="P10:P41" si="5">$H10      +$J10      +$L10      +$N10</f>
        <v>377806000</v>
      </c>
      <c r="Q10" s="44">
        <f t="shared" ref="Q10:Q41" si="6">$I10      +$K10      +$M10      +$O10</f>
        <v>419103711</v>
      </c>
      <c r="R10" s="24">
        <f t="shared" ref="R10:R41" si="7">IF(($J10      =0),0,((($L10      -$J10      )/$J10      )*100))</f>
        <v>19.578727748923512</v>
      </c>
      <c r="S10" s="25">
        <f t="shared" ref="S10:S41" si="8">IF(($K10      =0),0,((($M10      -$K10      )/$K10      )*100))</f>
        <v>-1.2628392457055344</v>
      </c>
      <c r="T10" s="24">
        <f t="shared" ref="T10:T41" si="9">IF(($E10      =0),0,(($P10      /$E10      )*100))</f>
        <v>88.698930840349149</v>
      </c>
      <c r="U10" s="26">
        <f t="shared" ref="U10:U41" si="10">IF(($E10      =0),0,(($Q10      /$E10      )*100))</f>
        <v>98.394549257880186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2686000</v>
      </c>
      <c r="C16" s="42"/>
      <c r="D16" s="42"/>
      <c r="E16" s="42">
        <f t="shared" si="4"/>
        <v>2686000</v>
      </c>
      <c r="F16" s="43">
        <v>2686000</v>
      </c>
      <c r="G16" s="44">
        <v>2686000</v>
      </c>
      <c r="H16" s="43"/>
      <c r="I16" s="44"/>
      <c r="J16" s="43">
        <v>411000</v>
      </c>
      <c r="K16" s="44">
        <v>430151</v>
      </c>
      <c r="L16" s="43">
        <v>327000</v>
      </c>
      <c r="M16" s="44">
        <v>674280</v>
      </c>
      <c r="N16" s="43"/>
      <c r="O16" s="44"/>
      <c r="P16" s="43">
        <f t="shared" si="5"/>
        <v>738000</v>
      </c>
      <c r="Q16" s="44">
        <f t="shared" si="6"/>
        <v>1104431</v>
      </c>
      <c r="R16" s="24">
        <f t="shared" si="7"/>
        <v>-20.437956204379564</v>
      </c>
      <c r="S16" s="25">
        <f t="shared" si="8"/>
        <v>56.754256063568377</v>
      </c>
      <c r="T16" s="24">
        <f t="shared" si="9"/>
        <v>27.475800446760985</v>
      </c>
      <c r="U16" s="26">
        <f t="shared" si="10"/>
        <v>41.118056589724503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10803000</v>
      </c>
      <c r="C28" s="39">
        <f t="shared" si="11"/>
        <v>0</v>
      </c>
      <c r="D28" s="39">
        <f t="shared" si="11"/>
        <v>0</v>
      </c>
      <c r="E28" s="39">
        <f t="shared" si="11"/>
        <v>10803000</v>
      </c>
      <c r="F28" s="40">
        <f t="shared" si="11"/>
        <v>10803000</v>
      </c>
      <c r="G28" s="41">
        <f t="shared" si="11"/>
        <v>10803000</v>
      </c>
      <c r="H28" s="40">
        <f t="shared" si="11"/>
        <v>2614000</v>
      </c>
      <c r="I28" s="41">
        <f t="shared" si="11"/>
        <v>2644985</v>
      </c>
      <c r="J28" s="40">
        <f t="shared" si="11"/>
        <v>2547000</v>
      </c>
      <c r="K28" s="41">
        <f t="shared" si="11"/>
        <v>2575909</v>
      </c>
      <c r="L28" s="40">
        <f t="shared" si="11"/>
        <v>3903000</v>
      </c>
      <c r="M28" s="41">
        <f t="shared" si="11"/>
        <v>3890730</v>
      </c>
      <c r="N28" s="40">
        <f t="shared" si="11"/>
        <v>0</v>
      </c>
      <c r="O28" s="41">
        <f t="shared" si="11"/>
        <v>0</v>
      </c>
      <c r="P28" s="40">
        <f t="shared" si="11"/>
        <v>9064000</v>
      </c>
      <c r="Q28" s="41">
        <f t="shared" si="11"/>
        <v>9111624</v>
      </c>
      <c r="R28" s="20">
        <f t="shared" si="7"/>
        <v>53.239104829210838</v>
      </c>
      <c r="S28" s="21">
        <f t="shared" si="8"/>
        <v>51.042991037338659</v>
      </c>
      <c r="T28" s="20">
        <f t="shared" si="9"/>
        <v>83.902619642691846</v>
      </c>
      <c r="U28" s="22">
        <f t="shared" si="10"/>
        <v>84.343460149958347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2400000</v>
      </c>
      <c r="C31" s="42"/>
      <c r="D31" s="42"/>
      <c r="E31" s="42">
        <f t="shared" si="4"/>
        <v>2400000</v>
      </c>
      <c r="F31" s="43">
        <v>2400000</v>
      </c>
      <c r="G31" s="44">
        <v>2400000</v>
      </c>
      <c r="H31" s="43">
        <v>513000</v>
      </c>
      <c r="I31" s="44">
        <v>512943</v>
      </c>
      <c r="J31" s="43">
        <v>123000</v>
      </c>
      <c r="K31" s="44">
        <v>154517</v>
      </c>
      <c r="L31" s="43">
        <v>1417000</v>
      </c>
      <c r="M31" s="44">
        <v>1408432</v>
      </c>
      <c r="N31" s="43"/>
      <c r="O31" s="44"/>
      <c r="P31" s="43">
        <f t="shared" si="5"/>
        <v>2053000</v>
      </c>
      <c r="Q31" s="44">
        <f t="shared" si="6"/>
        <v>2075892</v>
      </c>
      <c r="R31" s="24">
        <f t="shared" si="7"/>
        <v>1052.0325203252032</v>
      </c>
      <c r="S31" s="25">
        <f t="shared" si="8"/>
        <v>811.50617731382317</v>
      </c>
      <c r="T31" s="24">
        <f t="shared" si="9"/>
        <v>85.541666666666671</v>
      </c>
      <c r="U31" s="26">
        <f t="shared" si="10"/>
        <v>86.495500000000007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8403000</v>
      </c>
      <c r="C33" s="42"/>
      <c r="D33" s="42"/>
      <c r="E33" s="42">
        <f t="shared" si="4"/>
        <v>8403000</v>
      </c>
      <c r="F33" s="43">
        <v>8403000</v>
      </c>
      <c r="G33" s="44">
        <v>8403000</v>
      </c>
      <c r="H33" s="43">
        <v>2101000</v>
      </c>
      <c r="I33" s="44">
        <v>2132042</v>
      </c>
      <c r="J33" s="43">
        <v>2424000</v>
      </c>
      <c r="K33" s="44">
        <v>2421392</v>
      </c>
      <c r="L33" s="43">
        <v>2486000</v>
      </c>
      <c r="M33" s="44">
        <v>2482298</v>
      </c>
      <c r="N33" s="43"/>
      <c r="O33" s="44"/>
      <c r="P33" s="43">
        <f t="shared" si="5"/>
        <v>7011000</v>
      </c>
      <c r="Q33" s="44">
        <f t="shared" si="6"/>
        <v>7035732</v>
      </c>
      <c r="R33" s="24">
        <f t="shared" si="7"/>
        <v>2.557755775577558</v>
      </c>
      <c r="S33" s="25">
        <f t="shared" si="8"/>
        <v>2.515330025043446</v>
      </c>
      <c r="T33" s="24">
        <f t="shared" si="9"/>
        <v>83.434487682970371</v>
      </c>
      <c r="U33" s="26">
        <f t="shared" si="10"/>
        <v>83.728811138878967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312793000</v>
      </c>
      <c r="C43" s="45">
        <f t="shared" si="20"/>
        <v>0</v>
      </c>
      <c r="D43" s="45">
        <f t="shared" si="20"/>
        <v>0</v>
      </c>
      <c r="E43" s="45">
        <f t="shared" si="20"/>
        <v>312793000</v>
      </c>
      <c r="F43" s="46">
        <f t="shared" si="20"/>
        <v>312793000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312793000</v>
      </c>
      <c r="C44" s="39">
        <f t="shared" si="22"/>
        <v>0</v>
      </c>
      <c r="D44" s="39">
        <f t="shared" si="22"/>
        <v>0</v>
      </c>
      <c r="E44" s="39">
        <f t="shared" si="22"/>
        <v>312793000</v>
      </c>
      <c r="F44" s="40">
        <f t="shared" si="22"/>
        <v>312793000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100000000</v>
      </c>
      <c r="C45" s="42"/>
      <c r="D45" s="42"/>
      <c r="E45" s="42">
        <f t="shared" si="13"/>
        <v>100000000</v>
      </c>
      <c r="F45" s="43">
        <v>100000000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70000000</v>
      </c>
      <c r="C53" s="42"/>
      <c r="D53" s="42"/>
      <c r="E53" s="42">
        <f t="shared" si="13"/>
        <v>70000000</v>
      </c>
      <c r="F53" s="43">
        <v>70000000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142793000</v>
      </c>
      <c r="C54" s="42"/>
      <c r="D54" s="42"/>
      <c r="E54" s="42">
        <f t="shared" si="13"/>
        <v>142793000</v>
      </c>
      <c r="F54" s="43">
        <v>142793000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752224000</v>
      </c>
      <c r="C61" s="39">
        <f t="shared" si="26"/>
        <v>0</v>
      </c>
      <c r="D61" s="39">
        <f t="shared" si="26"/>
        <v>0</v>
      </c>
      <c r="E61" s="39">
        <f t="shared" si="26"/>
        <v>752224000</v>
      </c>
      <c r="F61" s="40">
        <f t="shared" si="26"/>
        <v>752224000</v>
      </c>
      <c r="G61" s="41">
        <f t="shared" si="26"/>
        <v>439431000</v>
      </c>
      <c r="H61" s="40">
        <f t="shared" si="26"/>
        <v>83633000</v>
      </c>
      <c r="I61" s="41">
        <f t="shared" si="26"/>
        <v>85413501</v>
      </c>
      <c r="J61" s="40">
        <f t="shared" si="26"/>
        <v>138120000</v>
      </c>
      <c r="K61" s="41">
        <f t="shared" si="26"/>
        <v>172242248</v>
      </c>
      <c r="L61" s="40">
        <f t="shared" si="26"/>
        <v>165855000</v>
      </c>
      <c r="M61" s="41">
        <f t="shared" si="26"/>
        <v>171664017</v>
      </c>
      <c r="N61" s="40">
        <f t="shared" si="26"/>
        <v>0</v>
      </c>
      <c r="O61" s="41">
        <f t="shared" si="26"/>
        <v>0</v>
      </c>
      <c r="P61" s="40">
        <f t="shared" si="26"/>
        <v>387608000</v>
      </c>
      <c r="Q61" s="41">
        <f t="shared" si="26"/>
        <v>429319766</v>
      </c>
      <c r="R61" s="20">
        <f t="shared" si="16"/>
        <v>20.080364900086881</v>
      </c>
      <c r="S61" s="21">
        <f t="shared" si="17"/>
        <v>-0.33570799656539552</v>
      </c>
      <c r="T61" s="20">
        <f t="shared" si="18"/>
        <v>51.528268175437105</v>
      </c>
      <c r="U61" s="22">
        <f t="shared" si="19"/>
        <v>57.073393829497597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752224000</v>
      </c>
      <c r="C65" s="48">
        <f t="shared" si="30"/>
        <v>0</v>
      </c>
      <c r="D65" s="48">
        <f t="shared" si="30"/>
        <v>0</v>
      </c>
      <c r="E65" s="48">
        <f t="shared" si="30"/>
        <v>752224000</v>
      </c>
      <c r="F65" s="49">
        <f t="shared" si="30"/>
        <v>752224000</v>
      </c>
      <c r="G65" s="50">
        <f t="shared" si="30"/>
        <v>439431000</v>
      </c>
      <c r="H65" s="49">
        <f t="shared" si="30"/>
        <v>83633000</v>
      </c>
      <c r="I65" s="50">
        <f t="shared" si="30"/>
        <v>85413501</v>
      </c>
      <c r="J65" s="49">
        <f t="shared" si="30"/>
        <v>138120000</v>
      </c>
      <c r="K65" s="50">
        <f t="shared" si="30"/>
        <v>172242248</v>
      </c>
      <c r="L65" s="49">
        <f t="shared" si="30"/>
        <v>165855000</v>
      </c>
      <c r="M65" s="51">
        <f t="shared" si="30"/>
        <v>171664017</v>
      </c>
      <c r="N65" s="49">
        <f t="shared" si="30"/>
        <v>0</v>
      </c>
      <c r="O65" s="50">
        <f t="shared" si="30"/>
        <v>0</v>
      </c>
      <c r="P65" s="49">
        <f t="shared" si="30"/>
        <v>387608000</v>
      </c>
      <c r="Q65" s="50">
        <f t="shared" si="30"/>
        <v>429319766</v>
      </c>
      <c r="R65" s="34">
        <f t="shared" si="16"/>
        <v>20.080364900086881</v>
      </c>
      <c r="S65" s="35">
        <f t="shared" si="17"/>
        <v>-0.33570799656539552</v>
      </c>
      <c r="T65" s="34">
        <f t="shared" si="18"/>
        <v>51.528268175437105</v>
      </c>
      <c r="U65" s="35">
        <f t="shared" si="19"/>
        <v>57.073393829497597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102192000</v>
      </c>
      <c r="C8" s="36">
        <f t="shared" si="0"/>
        <v>23000000</v>
      </c>
      <c r="D8" s="36">
        <f t="shared" si="0"/>
        <v>0</v>
      </c>
      <c r="E8" s="36">
        <f t="shared" si="0"/>
        <v>125192000</v>
      </c>
      <c r="F8" s="37">
        <f t="shared" si="0"/>
        <v>125192000</v>
      </c>
      <c r="G8" s="38">
        <f t="shared" si="0"/>
        <v>125192000</v>
      </c>
      <c r="H8" s="37">
        <f t="shared" si="0"/>
        <v>33094000</v>
      </c>
      <c r="I8" s="38">
        <f t="shared" si="0"/>
        <v>32482227</v>
      </c>
      <c r="J8" s="37">
        <f t="shared" si="0"/>
        <v>34746000</v>
      </c>
      <c r="K8" s="38">
        <f t="shared" si="0"/>
        <v>26954845</v>
      </c>
      <c r="L8" s="37">
        <f t="shared" si="0"/>
        <v>20235000</v>
      </c>
      <c r="M8" s="38">
        <f t="shared" si="0"/>
        <v>23500175</v>
      </c>
      <c r="N8" s="37">
        <f t="shared" si="0"/>
        <v>0</v>
      </c>
      <c r="O8" s="38">
        <f t="shared" si="0"/>
        <v>0</v>
      </c>
      <c r="P8" s="37">
        <f t="shared" si="0"/>
        <v>88075000</v>
      </c>
      <c r="Q8" s="38">
        <f t="shared" si="0"/>
        <v>82937247</v>
      </c>
      <c r="R8" s="16">
        <f>IF(($J8       =0),0,((($L8       -$J8       )/$J8       )*100))</f>
        <v>-41.763080642376096</v>
      </c>
      <c r="S8" s="17">
        <f>IF(($K8       =0),0,((($M8       -$K8       )/$K8       )*100))</f>
        <v>-12.816508497822934</v>
      </c>
      <c r="T8" s="16">
        <f>IF(($E8       =0),0,(($P8       /$E8       )*100))</f>
        <v>70.351939421049266</v>
      </c>
      <c r="U8" s="18">
        <f>IF(($E8       =0),0,(($Q8       /$E8       )*100))</f>
        <v>66.248040609623615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92084000</v>
      </c>
      <c r="C9" s="39">
        <f t="shared" si="2"/>
        <v>23000000</v>
      </c>
      <c r="D9" s="39">
        <f t="shared" si="2"/>
        <v>0</v>
      </c>
      <c r="E9" s="39">
        <f t="shared" si="2"/>
        <v>115084000</v>
      </c>
      <c r="F9" s="40">
        <f t="shared" si="2"/>
        <v>115084000</v>
      </c>
      <c r="G9" s="41">
        <f t="shared" si="2"/>
        <v>115084000</v>
      </c>
      <c r="H9" s="40">
        <f t="shared" si="2"/>
        <v>32119000</v>
      </c>
      <c r="I9" s="41">
        <f t="shared" si="2"/>
        <v>30897235</v>
      </c>
      <c r="J9" s="40">
        <f t="shared" si="2"/>
        <v>30857000</v>
      </c>
      <c r="K9" s="41">
        <f t="shared" si="2"/>
        <v>24303470</v>
      </c>
      <c r="L9" s="40">
        <f t="shared" si="2"/>
        <v>16877000</v>
      </c>
      <c r="M9" s="41">
        <f t="shared" si="2"/>
        <v>22344199</v>
      </c>
      <c r="N9" s="40">
        <f t="shared" si="2"/>
        <v>0</v>
      </c>
      <c r="O9" s="41">
        <f t="shared" si="2"/>
        <v>0</v>
      </c>
      <c r="P9" s="40">
        <f t="shared" si="2"/>
        <v>79853000</v>
      </c>
      <c r="Q9" s="41">
        <f t="shared" si="2"/>
        <v>77544904</v>
      </c>
      <c r="R9" s="20">
        <f>IF(($J9       =0),0,((($L9       -$J9       )/$J9       )*100))</f>
        <v>-45.305765304469006</v>
      </c>
      <c r="S9" s="21">
        <f>IF(($K9       =0),0,((($M9       -$K9       )/$K9       )*100))</f>
        <v>-8.0616924249911648</v>
      </c>
      <c r="T9" s="20">
        <f>IF(($E9       =0),0,(($P9       /$E9       )*100))</f>
        <v>69.386708838761251</v>
      </c>
      <c r="U9" s="22">
        <f>IF(($E9       =0),0,(($Q9       /$E9       )*100))</f>
        <v>67.38113378054291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75059000</v>
      </c>
      <c r="C10" s="42"/>
      <c r="D10" s="42"/>
      <c r="E10" s="42">
        <f t="shared" ref="E10:E41" si="4">$B10      +$C10      +$D10</f>
        <v>75059000</v>
      </c>
      <c r="F10" s="43">
        <v>75059000</v>
      </c>
      <c r="G10" s="44">
        <v>75059000</v>
      </c>
      <c r="H10" s="43">
        <v>25270000</v>
      </c>
      <c r="I10" s="44">
        <v>24048465</v>
      </c>
      <c r="J10" s="43">
        <v>26640000</v>
      </c>
      <c r="K10" s="44">
        <v>17771918</v>
      </c>
      <c r="L10" s="43">
        <v>16134000</v>
      </c>
      <c r="M10" s="44">
        <v>22344199</v>
      </c>
      <c r="N10" s="43"/>
      <c r="O10" s="44"/>
      <c r="P10" s="43">
        <f t="shared" ref="P10:P41" si="5">$H10      +$J10      +$L10      +$N10</f>
        <v>68044000</v>
      </c>
      <c r="Q10" s="44">
        <f t="shared" ref="Q10:Q41" si="6">$I10      +$K10      +$M10      +$O10</f>
        <v>64164582</v>
      </c>
      <c r="R10" s="24">
        <f t="shared" ref="R10:R41" si="7">IF(($J10      =0),0,((($L10      -$J10      )/$J10      )*100))</f>
        <v>-39.436936936936938</v>
      </c>
      <c r="S10" s="25">
        <f t="shared" ref="S10:S41" si="8">IF(($K10      =0),0,((($M10      -$K10      )/$K10      )*100))</f>
        <v>25.727560750617911</v>
      </c>
      <c r="T10" s="24">
        <f t="shared" ref="T10:T41" si="9">IF(($E10      =0),0,(($P10      /$E10      )*100))</f>
        <v>90.654018838513707</v>
      </c>
      <c r="U10" s="26">
        <f t="shared" ref="U10:U41" si="10">IF(($E10      =0),0,(($Q10      /$E10      )*100))</f>
        <v>85.485527385123703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17025000</v>
      </c>
      <c r="C13" s="42"/>
      <c r="D13" s="42"/>
      <c r="E13" s="42">
        <f t="shared" si="4"/>
        <v>17025000</v>
      </c>
      <c r="F13" s="43">
        <v>17025000</v>
      </c>
      <c r="G13" s="44">
        <v>17025000</v>
      </c>
      <c r="H13" s="43">
        <v>6849000</v>
      </c>
      <c r="I13" s="44">
        <v>6848770</v>
      </c>
      <c r="J13" s="43">
        <v>4217000</v>
      </c>
      <c r="K13" s="44">
        <v>6531552</v>
      </c>
      <c r="L13" s="43">
        <v>743000</v>
      </c>
      <c r="M13" s="44"/>
      <c r="N13" s="43"/>
      <c r="O13" s="44"/>
      <c r="P13" s="43">
        <f t="shared" si="5"/>
        <v>11809000</v>
      </c>
      <c r="Q13" s="44">
        <f t="shared" si="6"/>
        <v>13380322</v>
      </c>
      <c r="R13" s="24">
        <f t="shared" si="7"/>
        <v>-82.380839459331284</v>
      </c>
      <c r="S13" s="25">
        <f t="shared" si="8"/>
        <v>-100</v>
      </c>
      <c r="T13" s="24">
        <f t="shared" si="9"/>
        <v>69.362701908957419</v>
      </c>
      <c r="U13" s="26">
        <f t="shared" si="10"/>
        <v>78.592199706314247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23000000</v>
      </c>
      <c r="D20" s="42"/>
      <c r="E20" s="42">
        <f t="shared" si="4"/>
        <v>23000000</v>
      </c>
      <c r="F20" s="43">
        <v>23000000</v>
      </c>
      <c r="G20" s="44">
        <v>23000000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10108000</v>
      </c>
      <c r="C28" s="39">
        <f t="shared" si="11"/>
        <v>0</v>
      </c>
      <c r="D28" s="39">
        <f t="shared" si="11"/>
        <v>0</v>
      </c>
      <c r="E28" s="39">
        <f t="shared" si="11"/>
        <v>10108000</v>
      </c>
      <c r="F28" s="40">
        <f t="shared" si="11"/>
        <v>10108000</v>
      </c>
      <c r="G28" s="41">
        <f t="shared" si="11"/>
        <v>10108000</v>
      </c>
      <c r="H28" s="40">
        <f t="shared" si="11"/>
        <v>975000</v>
      </c>
      <c r="I28" s="41">
        <f t="shared" si="11"/>
        <v>1584992</v>
      </c>
      <c r="J28" s="40">
        <f t="shared" si="11"/>
        <v>3889000</v>
      </c>
      <c r="K28" s="41">
        <f t="shared" si="11"/>
        <v>2651375</v>
      </c>
      <c r="L28" s="40">
        <f t="shared" si="11"/>
        <v>3358000</v>
      </c>
      <c r="M28" s="41">
        <f t="shared" si="11"/>
        <v>1155976</v>
      </c>
      <c r="N28" s="40">
        <f t="shared" si="11"/>
        <v>0</v>
      </c>
      <c r="O28" s="41">
        <f t="shared" si="11"/>
        <v>0</v>
      </c>
      <c r="P28" s="40">
        <f t="shared" si="11"/>
        <v>8222000</v>
      </c>
      <c r="Q28" s="41">
        <f t="shared" si="11"/>
        <v>5392343</v>
      </c>
      <c r="R28" s="20">
        <f t="shared" si="7"/>
        <v>-13.653895602982772</v>
      </c>
      <c r="S28" s="21">
        <f t="shared" si="8"/>
        <v>-56.400886332563296</v>
      </c>
      <c r="T28" s="20">
        <f t="shared" si="9"/>
        <v>81.341511673921644</v>
      </c>
      <c r="U28" s="22">
        <f t="shared" si="10"/>
        <v>53.347279382667189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2400000</v>
      </c>
      <c r="C31" s="42"/>
      <c r="D31" s="42"/>
      <c r="E31" s="42">
        <f t="shared" si="4"/>
        <v>2400000</v>
      </c>
      <c r="F31" s="43">
        <v>2400000</v>
      </c>
      <c r="G31" s="44">
        <v>2400000</v>
      </c>
      <c r="H31" s="43">
        <v>138000</v>
      </c>
      <c r="I31" s="44">
        <v>137561</v>
      </c>
      <c r="J31" s="43">
        <v>1036000</v>
      </c>
      <c r="K31" s="44">
        <v>1036046</v>
      </c>
      <c r="L31" s="43">
        <v>510000</v>
      </c>
      <c r="M31" s="44">
        <v>510736</v>
      </c>
      <c r="N31" s="43"/>
      <c r="O31" s="44"/>
      <c r="P31" s="43">
        <f t="shared" si="5"/>
        <v>1684000</v>
      </c>
      <c r="Q31" s="44">
        <f t="shared" si="6"/>
        <v>1684343</v>
      </c>
      <c r="R31" s="24">
        <f t="shared" si="7"/>
        <v>-50.772200772200769</v>
      </c>
      <c r="S31" s="25">
        <f t="shared" si="8"/>
        <v>-50.703347148678723</v>
      </c>
      <c r="T31" s="24">
        <f t="shared" si="9"/>
        <v>70.166666666666671</v>
      </c>
      <c r="U31" s="26">
        <f t="shared" si="10"/>
        <v>70.180958333333336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3708000</v>
      </c>
      <c r="C33" s="42"/>
      <c r="D33" s="42"/>
      <c r="E33" s="42">
        <f t="shared" si="4"/>
        <v>3708000</v>
      </c>
      <c r="F33" s="43">
        <v>3708000</v>
      </c>
      <c r="G33" s="44">
        <v>3708000</v>
      </c>
      <c r="H33" s="43">
        <v>837000</v>
      </c>
      <c r="I33" s="44">
        <v>1447431</v>
      </c>
      <c r="J33" s="43">
        <v>1616000</v>
      </c>
      <c r="K33" s="44">
        <v>1615329</v>
      </c>
      <c r="L33" s="43">
        <v>644000</v>
      </c>
      <c r="M33" s="44">
        <v>645240</v>
      </c>
      <c r="N33" s="43"/>
      <c r="O33" s="44"/>
      <c r="P33" s="43">
        <f t="shared" si="5"/>
        <v>3097000</v>
      </c>
      <c r="Q33" s="44">
        <f t="shared" si="6"/>
        <v>3708000</v>
      </c>
      <c r="R33" s="24">
        <f t="shared" si="7"/>
        <v>-60.148514851485146</v>
      </c>
      <c r="S33" s="25">
        <f t="shared" si="8"/>
        <v>-60.055196186040114</v>
      </c>
      <c r="T33" s="24">
        <f t="shared" si="9"/>
        <v>83.522114347357075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1237000</v>
      </c>
      <c r="K36" s="44"/>
      <c r="L36" s="43">
        <v>2204000</v>
      </c>
      <c r="M36" s="44"/>
      <c r="N36" s="43"/>
      <c r="O36" s="44"/>
      <c r="P36" s="43">
        <f t="shared" si="5"/>
        <v>3441000</v>
      </c>
      <c r="Q36" s="44">
        <f t="shared" si="6"/>
        <v>0</v>
      </c>
      <c r="R36" s="24">
        <f t="shared" si="7"/>
        <v>78.172999191592567</v>
      </c>
      <c r="S36" s="25">
        <f t="shared" si="8"/>
        <v>0</v>
      </c>
      <c r="T36" s="24">
        <f t="shared" si="9"/>
        <v>86.024999999999991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7730000</v>
      </c>
      <c r="C43" s="45">
        <f t="shared" si="20"/>
        <v>0</v>
      </c>
      <c r="D43" s="45">
        <f t="shared" si="20"/>
        <v>0</v>
      </c>
      <c r="E43" s="45">
        <f t="shared" si="20"/>
        <v>7730000</v>
      </c>
      <c r="F43" s="46">
        <f t="shared" si="20"/>
        <v>7028000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7730000</v>
      </c>
      <c r="C44" s="39">
        <f t="shared" si="22"/>
        <v>0</v>
      </c>
      <c r="D44" s="39">
        <f t="shared" si="22"/>
        <v>0</v>
      </c>
      <c r="E44" s="39">
        <f t="shared" si="22"/>
        <v>7730000</v>
      </c>
      <c r="F44" s="40">
        <f t="shared" si="22"/>
        <v>7028000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7730000</v>
      </c>
      <c r="C46" s="42"/>
      <c r="D46" s="42"/>
      <c r="E46" s="42">
        <f t="shared" si="13"/>
        <v>7730000</v>
      </c>
      <c r="F46" s="43">
        <v>7028000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109922000</v>
      </c>
      <c r="C61" s="39">
        <f t="shared" si="26"/>
        <v>23000000</v>
      </c>
      <c r="D61" s="39">
        <f t="shared" si="26"/>
        <v>0</v>
      </c>
      <c r="E61" s="39">
        <f t="shared" si="26"/>
        <v>132922000</v>
      </c>
      <c r="F61" s="40">
        <f t="shared" si="26"/>
        <v>132220000</v>
      </c>
      <c r="G61" s="41">
        <f t="shared" si="26"/>
        <v>125192000</v>
      </c>
      <c r="H61" s="40">
        <f t="shared" si="26"/>
        <v>33094000</v>
      </c>
      <c r="I61" s="41">
        <f t="shared" si="26"/>
        <v>32482227</v>
      </c>
      <c r="J61" s="40">
        <f t="shared" si="26"/>
        <v>34746000</v>
      </c>
      <c r="K61" s="41">
        <f t="shared" si="26"/>
        <v>26954845</v>
      </c>
      <c r="L61" s="40">
        <f t="shared" si="26"/>
        <v>20235000</v>
      </c>
      <c r="M61" s="41">
        <f t="shared" si="26"/>
        <v>23500175</v>
      </c>
      <c r="N61" s="40">
        <f t="shared" si="26"/>
        <v>0</v>
      </c>
      <c r="O61" s="41">
        <f t="shared" si="26"/>
        <v>0</v>
      </c>
      <c r="P61" s="40">
        <f t="shared" si="26"/>
        <v>88075000</v>
      </c>
      <c r="Q61" s="41">
        <f t="shared" si="26"/>
        <v>82937247</v>
      </c>
      <c r="R61" s="20">
        <f t="shared" si="16"/>
        <v>-41.763080642376096</v>
      </c>
      <c r="S61" s="21">
        <f t="shared" si="17"/>
        <v>-12.816508497822934</v>
      </c>
      <c r="T61" s="20">
        <f t="shared" si="18"/>
        <v>66.260664148899352</v>
      </c>
      <c r="U61" s="22">
        <f t="shared" si="19"/>
        <v>62.395425136546244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109922000</v>
      </c>
      <c r="C65" s="48">
        <f t="shared" si="30"/>
        <v>23000000</v>
      </c>
      <c r="D65" s="48">
        <f t="shared" si="30"/>
        <v>0</v>
      </c>
      <c r="E65" s="48">
        <f t="shared" si="30"/>
        <v>132922000</v>
      </c>
      <c r="F65" s="49">
        <f t="shared" si="30"/>
        <v>132220000</v>
      </c>
      <c r="G65" s="50">
        <f t="shared" si="30"/>
        <v>125192000</v>
      </c>
      <c r="H65" s="49">
        <f t="shared" si="30"/>
        <v>33094000</v>
      </c>
      <c r="I65" s="50">
        <f t="shared" si="30"/>
        <v>32482227</v>
      </c>
      <c r="J65" s="49">
        <f t="shared" si="30"/>
        <v>34746000</v>
      </c>
      <c r="K65" s="50">
        <f t="shared" si="30"/>
        <v>26954845</v>
      </c>
      <c r="L65" s="49">
        <f t="shared" si="30"/>
        <v>20235000</v>
      </c>
      <c r="M65" s="51">
        <f t="shared" si="30"/>
        <v>23500175</v>
      </c>
      <c r="N65" s="49">
        <f t="shared" si="30"/>
        <v>0</v>
      </c>
      <c r="O65" s="50">
        <f t="shared" si="30"/>
        <v>0</v>
      </c>
      <c r="P65" s="49">
        <f t="shared" si="30"/>
        <v>88075000</v>
      </c>
      <c r="Q65" s="50">
        <f t="shared" si="30"/>
        <v>82937247</v>
      </c>
      <c r="R65" s="34">
        <f t="shared" si="16"/>
        <v>-41.763080642376096</v>
      </c>
      <c r="S65" s="35">
        <f t="shared" si="17"/>
        <v>-12.816508497822934</v>
      </c>
      <c r="T65" s="34">
        <f t="shared" si="18"/>
        <v>66.260664148899352</v>
      </c>
      <c r="U65" s="35">
        <f t="shared" si="19"/>
        <v>62.395425136546244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102267000</v>
      </c>
      <c r="C8" s="36">
        <f t="shared" si="0"/>
        <v>21988000</v>
      </c>
      <c r="D8" s="36">
        <f t="shared" si="0"/>
        <v>0</v>
      </c>
      <c r="E8" s="36">
        <f t="shared" si="0"/>
        <v>124255000</v>
      </c>
      <c r="F8" s="37">
        <f t="shared" si="0"/>
        <v>124255000</v>
      </c>
      <c r="G8" s="38">
        <f t="shared" si="0"/>
        <v>124255000</v>
      </c>
      <c r="H8" s="37">
        <f t="shared" si="0"/>
        <v>28328000</v>
      </c>
      <c r="I8" s="38">
        <f t="shared" si="0"/>
        <v>34107586</v>
      </c>
      <c r="J8" s="37">
        <f t="shared" si="0"/>
        <v>41917000</v>
      </c>
      <c r="K8" s="38">
        <f t="shared" si="0"/>
        <v>41065669</v>
      </c>
      <c r="L8" s="37">
        <f t="shared" si="0"/>
        <v>16150000</v>
      </c>
      <c r="M8" s="38">
        <f t="shared" si="0"/>
        <v>19209877</v>
      </c>
      <c r="N8" s="37">
        <f t="shared" si="0"/>
        <v>0</v>
      </c>
      <c r="O8" s="38">
        <f t="shared" si="0"/>
        <v>0</v>
      </c>
      <c r="P8" s="37">
        <f t="shared" si="0"/>
        <v>86395000</v>
      </c>
      <c r="Q8" s="38">
        <f t="shared" si="0"/>
        <v>94383132</v>
      </c>
      <c r="R8" s="16">
        <f>IF(($J8       =0),0,((($L8       -$J8       )/$J8       )*100))</f>
        <v>-61.471479352052874</v>
      </c>
      <c r="S8" s="17">
        <f>IF(($K8       =0),0,((($M8       -$K8       )/$K8       )*100))</f>
        <v>-53.221565683003966</v>
      </c>
      <c r="T8" s="16">
        <f>IF(($E8       =0),0,(($P8       /$E8       )*100))</f>
        <v>69.530401191098946</v>
      </c>
      <c r="U8" s="18">
        <f>IF(($E8       =0),0,(($Q8       /$E8       )*100))</f>
        <v>75.959222566496322</v>
      </c>
      <c r="V8" s="37">
        <f t="shared" ref="V8:W8" si="1">+V9+V28</f>
        <v>8689000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93264000</v>
      </c>
      <c r="C9" s="39">
        <f t="shared" si="2"/>
        <v>21988000</v>
      </c>
      <c r="D9" s="39">
        <f t="shared" si="2"/>
        <v>0</v>
      </c>
      <c r="E9" s="39">
        <f t="shared" si="2"/>
        <v>115252000</v>
      </c>
      <c r="F9" s="40">
        <f t="shared" si="2"/>
        <v>115252000</v>
      </c>
      <c r="G9" s="41">
        <f t="shared" si="2"/>
        <v>115252000</v>
      </c>
      <c r="H9" s="40">
        <f t="shared" si="2"/>
        <v>27408000</v>
      </c>
      <c r="I9" s="41">
        <f t="shared" si="2"/>
        <v>30186584</v>
      </c>
      <c r="J9" s="40">
        <f t="shared" si="2"/>
        <v>37828000</v>
      </c>
      <c r="K9" s="41">
        <f t="shared" si="2"/>
        <v>39563881</v>
      </c>
      <c r="L9" s="40">
        <f t="shared" si="2"/>
        <v>15420000</v>
      </c>
      <c r="M9" s="41">
        <f t="shared" si="2"/>
        <v>18002532</v>
      </c>
      <c r="N9" s="40">
        <f t="shared" si="2"/>
        <v>0</v>
      </c>
      <c r="O9" s="41">
        <f t="shared" si="2"/>
        <v>0</v>
      </c>
      <c r="P9" s="40">
        <f t="shared" si="2"/>
        <v>80656000</v>
      </c>
      <c r="Q9" s="41">
        <f t="shared" si="2"/>
        <v>87752997</v>
      </c>
      <c r="R9" s="20">
        <f>IF(($J9       =0),0,((($L9       -$J9       )/$J9       )*100))</f>
        <v>-59.236544358676113</v>
      </c>
      <c r="S9" s="21">
        <f>IF(($K9       =0),0,((($M9       -$K9       )/$K9       )*100))</f>
        <v>-54.497558012572121</v>
      </c>
      <c r="T9" s="20">
        <f>IF(($E9       =0),0,(($P9       /$E9       )*100))</f>
        <v>69.982299656405104</v>
      </c>
      <c r="U9" s="22">
        <f>IF(($E9       =0),0,(($Q9       /$E9       )*100))</f>
        <v>76.140107763856591</v>
      </c>
      <c r="V9" s="40">
        <f t="shared" ref="V9:W9" si="3">SUM(V10:V27)</f>
        <v>8689000</v>
      </c>
      <c r="W9" s="41">
        <f t="shared" si="3"/>
        <v>0</v>
      </c>
    </row>
    <row r="10" spans="1:23" ht="13" x14ac:dyDescent="0.3">
      <c r="A10" s="23" t="s">
        <v>36</v>
      </c>
      <c r="B10" s="42">
        <v>81185000</v>
      </c>
      <c r="C10" s="42"/>
      <c r="D10" s="42"/>
      <c r="E10" s="42">
        <f t="shared" ref="E10:E41" si="4">$B10      +$C10      +$D10</f>
        <v>81185000</v>
      </c>
      <c r="F10" s="43">
        <v>81185000</v>
      </c>
      <c r="G10" s="44">
        <v>81185000</v>
      </c>
      <c r="H10" s="43">
        <v>27408000</v>
      </c>
      <c r="I10" s="44">
        <v>22505110</v>
      </c>
      <c r="J10" s="43">
        <v>33108000</v>
      </c>
      <c r="K10" s="44">
        <v>37184290</v>
      </c>
      <c r="L10" s="43">
        <v>13000000</v>
      </c>
      <c r="M10" s="44">
        <v>13818323</v>
      </c>
      <c r="N10" s="43"/>
      <c r="O10" s="44"/>
      <c r="P10" s="43">
        <f t="shared" ref="P10:P41" si="5">$H10      +$J10      +$L10      +$N10</f>
        <v>73516000</v>
      </c>
      <c r="Q10" s="44">
        <f t="shared" ref="Q10:Q41" si="6">$I10      +$K10      +$M10      +$O10</f>
        <v>73507723</v>
      </c>
      <c r="R10" s="24">
        <f t="shared" ref="R10:R41" si="7">IF(($J10      =0),0,((($L10      -$J10      )/$J10      )*100))</f>
        <v>-60.734565663887885</v>
      </c>
      <c r="S10" s="25">
        <f t="shared" ref="S10:S41" si="8">IF(($K10      =0),0,((($M10      -$K10      )/$K10      )*100))</f>
        <v>-62.838276594766228</v>
      </c>
      <c r="T10" s="24">
        <f t="shared" ref="T10:T41" si="9">IF(($E10      =0),0,(($P10      /$E10      )*100))</f>
        <v>90.553673708197323</v>
      </c>
      <c r="U10" s="26">
        <f t="shared" ref="U10:U41" si="10">IF(($E10      =0),0,(($Q10      /$E10      )*100))</f>
        <v>90.543478475087753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12079000</v>
      </c>
      <c r="C13" s="42"/>
      <c r="D13" s="42"/>
      <c r="E13" s="42">
        <f t="shared" si="4"/>
        <v>12079000</v>
      </c>
      <c r="F13" s="43">
        <v>12079000</v>
      </c>
      <c r="G13" s="44">
        <v>12079000</v>
      </c>
      <c r="H13" s="43"/>
      <c r="I13" s="44">
        <v>7681474</v>
      </c>
      <c r="J13" s="43">
        <v>4720000</v>
      </c>
      <c r="K13" s="44">
        <v>2379591</v>
      </c>
      <c r="L13" s="43">
        <v>2420000</v>
      </c>
      <c r="M13" s="44">
        <v>4184209</v>
      </c>
      <c r="N13" s="43"/>
      <c r="O13" s="44"/>
      <c r="P13" s="43">
        <f t="shared" si="5"/>
        <v>7140000</v>
      </c>
      <c r="Q13" s="44">
        <f t="shared" si="6"/>
        <v>14245274</v>
      </c>
      <c r="R13" s="24">
        <f t="shared" si="7"/>
        <v>-48.728813559322035</v>
      </c>
      <c r="S13" s="25">
        <f t="shared" si="8"/>
        <v>75.837318261835748</v>
      </c>
      <c r="T13" s="24">
        <f t="shared" si="9"/>
        <v>59.110853547479095</v>
      </c>
      <c r="U13" s="26">
        <f t="shared" si="10"/>
        <v>117.9342164086431</v>
      </c>
      <c r="V13" s="43">
        <v>8689000</v>
      </c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21988000</v>
      </c>
      <c r="D20" s="42"/>
      <c r="E20" s="42">
        <f t="shared" si="4"/>
        <v>21988000</v>
      </c>
      <c r="F20" s="43">
        <v>21988000</v>
      </c>
      <c r="G20" s="44">
        <v>21988000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9003000</v>
      </c>
      <c r="C28" s="39">
        <f t="shared" si="11"/>
        <v>0</v>
      </c>
      <c r="D28" s="39">
        <f t="shared" si="11"/>
        <v>0</v>
      </c>
      <c r="E28" s="39">
        <f t="shared" si="11"/>
        <v>9003000</v>
      </c>
      <c r="F28" s="40">
        <f t="shared" si="11"/>
        <v>9003000</v>
      </c>
      <c r="G28" s="41">
        <f t="shared" si="11"/>
        <v>9003000</v>
      </c>
      <c r="H28" s="40">
        <f t="shared" si="11"/>
        <v>920000</v>
      </c>
      <c r="I28" s="41">
        <f t="shared" si="11"/>
        <v>3921002</v>
      </c>
      <c r="J28" s="40">
        <f t="shared" si="11"/>
        <v>4089000</v>
      </c>
      <c r="K28" s="41">
        <f t="shared" si="11"/>
        <v>1501788</v>
      </c>
      <c r="L28" s="40">
        <f t="shared" si="11"/>
        <v>730000</v>
      </c>
      <c r="M28" s="41">
        <f t="shared" si="11"/>
        <v>1207345</v>
      </c>
      <c r="N28" s="40">
        <f t="shared" si="11"/>
        <v>0</v>
      </c>
      <c r="O28" s="41">
        <f t="shared" si="11"/>
        <v>0</v>
      </c>
      <c r="P28" s="40">
        <f t="shared" si="11"/>
        <v>5739000</v>
      </c>
      <c r="Q28" s="41">
        <f t="shared" si="11"/>
        <v>6630135</v>
      </c>
      <c r="R28" s="20">
        <f t="shared" si="7"/>
        <v>-82.147224260210322</v>
      </c>
      <c r="S28" s="21">
        <f t="shared" si="8"/>
        <v>-19.606162787290881</v>
      </c>
      <c r="T28" s="20">
        <f t="shared" si="9"/>
        <v>63.745418193935357</v>
      </c>
      <c r="U28" s="22">
        <f t="shared" si="10"/>
        <v>73.643618793735428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419000</v>
      </c>
      <c r="I31" s="44">
        <v>548096</v>
      </c>
      <c r="J31" s="43">
        <v>489000</v>
      </c>
      <c r="K31" s="44">
        <v>492888</v>
      </c>
      <c r="L31" s="43">
        <v>152000</v>
      </c>
      <c r="M31" s="44">
        <v>147491</v>
      </c>
      <c r="N31" s="43"/>
      <c r="O31" s="44"/>
      <c r="P31" s="43">
        <f t="shared" si="5"/>
        <v>1060000</v>
      </c>
      <c r="Q31" s="44">
        <f t="shared" si="6"/>
        <v>1188475</v>
      </c>
      <c r="R31" s="24">
        <f t="shared" si="7"/>
        <v>-68.916155419222903</v>
      </c>
      <c r="S31" s="25">
        <f t="shared" si="8"/>
        <v>-70.076163347454184</v>
      </c>
      <c r="T31" s="24">
        <f t="shared" si="9"/>
        <v>53</v>
      </c>
      <c r="U31" s="26">
        <f t="shared" si="10"/>
        <v>59.423749999999998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2003000</v>
      </c>
      <c r="C33" s="42"/>
      <c r="D33" s="42"/>
      <c r="E33" s="42">
        <f t="shared" si="4"/>
        <v>2003000</v>
      </c>
      <c r="F33" s="43">
        <v>2003000</v>
      </c>
      <c r="G33" s="44">
        <v>2003000</v>
      </c>
      <c r="H33" s="43">
        <v>501000</v>
      </c>
      <c r="I33" s="44">
        <v>168550</v>
      </c>
      <c r="J33" s="43">
        <v>901000</v>
      </c>
      <c r="K33" s="44">
        <v>1008900</v>
      </c>
      <c r="L33" s="43">
        <v>478000</v>
      </c>
      <c r="M33" s="44">
        <v>825133</v>
      </c>
      <c r="N33" s="43"/>
      <c r="O33" s="44"/>
      <c r="P33" s="43">
        <f t="shared" si="5"/>
        <v>1880000</v>
      </c>
      <c r="Q33" s="44">
        <f t="shared" si="6"/>
        <v>2002583</v>
      </c>
      <c r="R33" s="24">
        <f t="shared" si="7"/>
        <v>-46.947835738068811</v>
      </c>
      <c r="S33" s="25">
        <f t="shared" si="8"/>
        <v>-18.214590147685598</v>
      </c>
      <c r="T33" s="24">
        <f t="shared" si="9"/>
        <v>93.85921118322517</v>
      </c>
      <c r="U33" s="26">
        <f t="shared" si="10"/>
        <v>99.979181228157771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>
        <v>3204356</v>
      </c>
      <c r="J36" s="43">
        <v>2699000</v>
      </c>
      <c r="K36" s="44"/>
      <c r="L36" s="43">
        <v>100000</v>
      </c>
      <c r="M36" s="44">
        <v>234721</v>
      </c>
      <c r="N36" s="43"/>
      <c r="O36" s="44"/>
      <c r="P36" s="43">
        <f t="shared" si="5"/>
        <v>2799000</v>
      </c>
      <c r="Q36" s="44">
        <f t="shared" si="6"/>
        <v>3439077</v>
      </c>
      <c r="R36" s="24">
        <f t="shared" si="7"/>
        <v>-96.294924045942949</v>
      </c>
      <c r="S36" s="25">
        <f t="shared" si="8"/>
        <v>0</v>
      </c>
      <c r="T36" s="24">
        <f t="shared" si="9"/>
        <v>55.98</v>
      </c>
      <c r="U36" s="26">
        <f t="shared" si="10"/>
        <v>68.781539999999993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4995000</v>
      </c>
      <c r="C43" s="45">
        <f t="shared" si="20"/>
        <v>0</v>
      </c>
      <c r="D43" s="45">
        <f t="shared" si="20"/>
        <v>0</v>
      </c>
      <c r="E43" s="45">
        <f t="shared" si="20"/>
        <v>4995000</v>
      </c>
      <c r="F43" s="46">
        <f t="shared" si="20"/>
        <v>4542000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4995000</v>
      </c>
      <c r="C44" s="39">
        <f t="shared" si="22"/>
        <v>0</v>
      </c>
      <c r="D44" s="39">
        <f t="shared" si="22"/>
        <v>0</v>
      </c>
      <c r="E44" s="39">
        <f t="shared" si="22"/>
        <v>4995000</v>
      </c>
      <c r="F44" s="40">
        <f t="shared" si="22"/>
        <v>4542000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4995000</v>
      </c>
      <c r="C46" s="42"/>
      <c r="D46" s="42"/>
      <c r="E46" s="42">
        <f t="shared" si="13"/>
        <v>4995000</v>
      </c>
      <c r="F46" s="43">
        <v>4542000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107262000</v>
      </c>
      <c r="C61" s="39">
        <f t="shared" si="26"/>
        <v>21988000</v>
      </c>
      <c r="D61" s="39">
        <f t="shared" si="26"/>
        <v>0</v>
      </c>
      <c r="E61" s="39">
        <f t="shared" si="26"/>
        <v>129250000</v>
      </c>
      <c r="F61" s="40">
        <f t="shared" si="26"/>
        <v>128797000</v>
      </c>
      <c r="G61" s="41">
        <f t="shared" si="26"/>
        <v>124255000</v>
      </c>
      <c r="H61" s="40">
        <f t="shared" si="26"/>
        <v>28328000</v>
      </c>
      <c r="I61" s="41">
        <f t="shared" si="26"/>
        <v>34107586</v>
      </c>
      <c r="J61" s="40">
        <f t="shared" si="26"/>
        <v>41917000</v>
      </c>
      <c r="K61" s="41">
        <f t="shared" si="26"/>
        <v>41065669</v>
      </c>
      <c r="L61" s="40">
        <f t="shared" si="26"/>
        <v>16150000</v>
      </c>
      <c r="M61" s="41">
        <f t="shared" si="26"/>
        <v>19209877</v>
      </c>
      <c r="N61" s="40">
        <f t="shared" si="26"/>
        <v>0</v>
      </c>
      <c r="O61" s="41">
        <f t="shared" si="26"/>
        <v>0</v>
      </c>
      <c r="P61" s="40">
        <f t="shared" si="26"/>
        <v>86395000</v>
      </c>
      <c r="Q61" s="41">
        <f t="shared" si="26"/>
        <v>94383132</v>
      </c>
      <c r="R61" s="20">
        <f t="shared" si="16"/>
        <v>-61.471479352052874</v>
      </c>
      <c r="S61" s="21">
        <f t="shared" si="17"/>
        <v>-53.221565683003966</v>
      </c>
      <c r="T61" s="20">
        <f t="shared" si="18"/>
        <v>66.843326885880074</v>
      </c>
      <c r="U61" s="22">
        <f t="shared" si="19"/>
        <v>73.023699806576403</v>
      </c>
      <c r="V61" s="40">
        <f t="shared" ref="V61:W61" si="27">+V8+V43</f>
        <v>8689000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107262000</v>
      </c>
      <c r="C65" s="48">
        <f t="shared" si="30"/>
        <v>21988000</v>
      </c>
      <c r="D65" s="48">
        <f t="shared" si="30"/>
        <v>0</v>
      </c>
      <c r="E65" s="48">
        <f t="shared" si="30"/>
        <v>129250000</v>
      </c>
      <c r="F65" s="49">
        <f t="shared" si="30"/>
        <v>128797000</v>
      </c>
      <c r="G65" s="50">
        <f t="shared" si="30"/>
        <v>124255000</v>
      </c>
      <c r="H65" s="49">
        <f t="shared" si="30"/>
        <v>28328000</v>
      </c>
      <c r="I65" s="50">
        <f t="shared" si="30"/>
        <v>34107586</v>
      </c>
      <c r="J65" s="49">
        <f t="shared" si="30"/>
        <v>41917000</v>
      </c>
      <c r="K65" s="50">
        <f t="shared" si="30"/>
        <v>41065669</v>
      </c>
      <c r="L65" s="49">
        <f t="shared" si="30"/>
        <v>16150000</v>
      </c>
      <c r="M65" s="51">
        <f t="shared" si="30"/>
        <v>19209877</v>
      </c>
      <c r="N65" s="49">
        <f t="shared" si="30"/>
        <v>0</v>
      </c>
      <c r="O65" s="50">
        <f t="shared" si="30"/>
        <v>0</v>
      </c>
      <c r="P65" s="49">
        <f t="shared" si="30"/>
        <v>86395000</v>
      </c>
      <c r="Q65" s="50">
        <f t="shared" si="30"/>
        <v>94383132</v>
      </c>
      <c r="R65" s="34">
        <f t="shared" si="16"/>
        <v>-61.471479352052874</v>
      </c>
      <c r="S65" s="35">
        <f t="shared" si="17"/>
        <v>-53.221565683003966</v>
      </c>
      <c r="T65" s="34">
        <f t="shared" si="18"/>
        <v>66.843326885880074</v>
      </c>
      <c r="U65" s="35">
        <f t="shared" si="19"/>
        <v>73.023699806576403</v>
      </c>
      <c r="V65" s="49">
        <f>+V61+V62</f>
        <v>8689000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139655000</v>
      </c>
      <c r="C8" s="36">
        <f t="shared" si="0"/>
        <v>20000000</v>
      </c>
      <c r="D8" s="36">
        <f t="shared" si="0"/>
        <v>0</v>
      </c>
      <c r="E8" s="36">
        <f t="shared" si="0"/>
        <v>159655000</v>
      </c>
      <c r="F8" s="37">
        <f t="shared" si="0"/>
        <v>159655000</v>
      </c>
      <c r="G8" s="38">
        <f t="shared" si="0"/>
        <v>159655000</v>
      </c>
      <c r="H8" s="37">
        <f t="shared" si="0"/>
        <v>26528000</v>
      </c>
      <c r="I8" s="38">
        <f t="shared" si="0"/>
        <v>18550994</v>
      </c>
      <c r="J8" s="37">
        <f t="shared" si="0"/>
        <v>59856000</v>
      </c>
      <c r="K8" s="38">
        <f t="shared" si="0"/>
        <v>64959816</v>
      </c>
      <c r="L8" s="37">
        <f t="shared" si="0"/>
        <v>15364000</v>
      </c>
      <c r="M8" s="38">
        <f t="shared" si="0"/>
        <v>13275061</v>
      </c>
      <c r="N8" s="37">
        <f t="shared" si="0"/>
        <v>0</v>
      </c>
      <c r="O8" s="38">
        <f t="shared" si="0"/>
        <v>0</v>
      </c>
      <c r="P8" s="37">
        <f t="shared" si="0"/>
        <v>101748000</v>
      </c>
      <c r="Q8" s="38">
        <f t="shared" si="0"/>
        <v>96785871</v>
      </c>
      <c r="R8" s="16">
        <f>IF(($J8       =0),0,((($L8       -$J8       )/$J8       )*100))</f>
        <v>-74.331729484095163</v>
      </c>
      <c r="S8" s="17">
        <f>IF(($K8       =0),0,((($M8       -$K8       )/$K8       )*100))</f>
        <v>-79.564195502031595</v>
      </c>
      <c r="T8" s="16">
        <f>IF(($E8       =0),0,(($P8       /$E8       )*100))</f>
        <v>63.729917634900261</v>
      </c>
      <c r="U8" s="18">
        <f>IF(($E8       =0),0,(($Q8       /$E8       )*100))</f>
        <v>60.621885315210925</v>
      </c>
      <c r="V8" s="37">
        <f t="shared" ref="V8:W8" si="1">+V9+V28</f>
        <v>7041000</v>
      </c>
      <c r="W8" s="38">
        <f t="shared" si="1"/>
        <v>5120000</v>
      </c>
    </row>
    <row r="9" spans="1:23" ht="13" x14ac:dyDescent="0.3">
      <c r="A9" s="19" t="s">
        <v>35</v>
      </c>
      <c r="B9" s="39">
        <f t="shared" ref="B9:Q9" si="2">SUM(B10:B27)</f>
        <v>132844000</v>
      </c>
      <c r="C9" s="39">
        <f t="shared" si="2"/>
        <v>20000000</v>
      </c>
      <c r="D9" s="39">
        <f t="shared" si="2"/>
        <v>0</v>
      </c>
      <c r="E9" s="39">
        <f t="shared" si="2"/>
        <v>152844000</v>
      </c>
      <c r="F9" s="40">
        <f t="shared" si="2"/>
        <v>152844000</v>
      </c>
      <c r="G9" s="41">
        <f t="shared" si="2"/>
        <v>152844000</v>
      </c>
      <c r="H9" s="40">
        <f t="shared" si="2"/>
        <v>25120000</v>
      </c>
      <c r="I9" s="41">
        <f t="shared" si="2"/>
        <v>18404409</v>
      </c>
      <c r="J9" s="40">
        <f t="shared" si="2"/>
        <v>57855000</v>
      </c>
      <c r="K9" s="41">
        <f t="shared" si="2"/>
        <v>59772929</v>
      </c>
      <c r="L9" s="40">
        <f t="shared" si="2"/>
        <v>14152000</v>
      </c>
      <c r="M9" s="41">
        <f t="shared" si="2"/>
        <v>13076920</v>
      </c>
      <c r="N9" s="40">
        <f t="shared" si="2"/>
        <v>0</v>
      </c>
      <c r="O9" s="41">
        <f t="shared" si="2"/>
        <v>0</v>
      </c>
      <c r="P9" s="40">
        <f t="shared" si="2"/>
        <v>97127000</v>
      </c>
      <c r="Q9" s="41">
        <f t="shared" si="2"/>
        <v>91254258</v>
      </c>
      <c r="R9" s="20">
        <f>IF(($J9       =0),0,((($L9       -$J9       )/$J9       )*100))</f>
        <v>-75.538847117794489</v>
      </c>
      <c r="S9" s="21">
        <f>IF(($K9       =0),0,((($M9       -$K9       )/$K9       )*100))</f>
        <v>-78.122336952903879</v>
      </c>
      <c r="T9" s="20">
        <f>IF(($E9       =0),0,(($P9       /$E9       )*100))</f>
        <v>63.546491847897201</v>
      </c>
      <c r="U9" s="22">
        <f>IF(($E9       =0),0,(($Q9       /$E9       )*100))</f>
        <v>59.704180733296695</v>
      </c>
      <c r="V9" s="40">
        <f t="shared" ref="V9:W9" si="3">SUM(V10:V27)</f>
        <v>7041000</v>
      </c>
      <c r="W9" s="41">
        <f t="shared" si="3"/>
        <v>5120000</v>
      </c>
    </row>
    <row r="10" spans="1:23" ht="13" x14ac:dyDescent="0.3">
      <c r="A10" s="23" t="s">
        <v>36</v>
      </c>
      <c r="B10" s="42">
        <v>122308000</v>
      </c>
      <c r="C10" s="42"/>
      <c r="D10" s="42"/>
      <c r="E10" s="42">
        <f t="shared" ref="E10:E41" si="4">$B10      +$C10      +$D10</f>
        <v>122308000</v>
      </c>
      <c r="F10" s="43">
        <v>122308000</v>
      </c>
      <c r="G10" s="44">
        <v>122308000</v>
      </c>
      <c r="H10" s="43">
        <v>22861000</v>
      </c>
      <c r="I10" s="44">
        <v>17784442</v>
      </c>
      <c r="J10" s="43">
        <v>53266000</v>
      </c>
      <c r="K10" s="44">
        <v>52033106</v>
      </c>
      <c r="L10" s="43">
        <v>13109000</v>
      </c>
      <c r="M10" s="44">
        <v>12063024</v>
      </c>
      <c r="N10" s="43"/>
      <c r="O10" s="44"/>
      <c r="P10" s="43">
        <f t="shared" ref="P10:P41" si="5">$H10      +$J10      +$L10      +$N10</f>
        <v>89236000</v>
      </c>
      <c r="Q10" s="44">
        <f t="shared" ref="Q10:Q41" si="6">$I10      +$K10      +$M10      +$O10</f>
        <v>81880572</v>
      </c>
      <c r="R10" s="24">
        <f t="shared" ref="R10:R41" si="7">IF(($J10      =0),0,((($L10      -$J10      )/$J10      )*100))</f>
        <v>-75.389554312319305</v>
      </c>
      <c r="S10" s="25">
        <f t="shared" ref="S10:S41" si="8">IF(($K10      =0),0,((($M10      -$K10      )/$K10      )*100))</f>
        <v>-76.816636700488345</v>
      </c>
      <c r="T10" s="24">
        <f t="shared" ref="T10:T41" si="9">IF(($E10      =0),0,(($P10      /$E10      )*100))</f>
        <v>72.9600680249861</v>
      </c>
      <c r="U10" s="26">
        <f t="shared" ref="U10:U41" si="10">IF(($E10      =0),0,(($Q10      /$E10      )*100))</f>
        <v>66.946211204500116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10536000</v>
      </c>
      <c r="C13" s="42"/>
      <c r="D13" s="42"/>
      <c r="E13" s="42">
        <f t="shared" si="4"/>
        <v>10536000</v>
      </c>
      <c r="F13" s="43">
        <v>10536000</v>
      </c>
      <c r="G13" s="44">
        <v>10536000</v>
      </c>
      <c r="H13" s="43">
        <v>2259000</v>
      </c>
      <c r="I13" s="44">
        <v>619967</v>
      </c>
      <c r="J13" s="43">
        <v>4589000</v>
      </c>
      <c r="K13" s="44">
        <v>7739823</v>
      </c>
      <c r="L13" s="43">
        <v>1043000</v>
      </c>
      <c r="M13" s="44">
        <v>1013896</v>
      </c>
      <c r="N13" s="43"/>
      <c r="O13" s="44"/>
      <c r="P13" s="43">
        <f t="shared" si="5"/>
        <v>7891000</v>
      </c>
      <c r="Q13" s="44">
        <f t="shared" si="6"/>
        <v>9373686</v>
      </c>
      <c r="R13" s="24">
        <f t="shared" si="7"/>
        <v>-77.271736761821757</v>
      </c>
      <c r="S13" s="25">
        <f t="shared" si="8"/>
        <v>-86.900268907958235</v>
      </c>
      <c r="T13" s="24">
        <f t="shared" si="9"/>
        <v>74.895596051632495</v>
      </c>
      <c r="U13" s="26">
        <f t="shared" si="10"/>
        <v>88.968166287015947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20000000</v>
      </c>
      <c r="D20" s="42"/>
      <c r="E20" s="42">
        <f t="shared" si="4"/>
        <v>20000000</v>
      </c>
      <c r="F20" s="43">
        <v>20000000</v>
      </c>
      <c r="G20" s="44">
        <v>20000000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7041000</v>
      </c>
      <c r="W20" s="44">
        <v>5120000</v>
      </c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6811000</v>
      </c>
      <c r="C28" s="39">
        <f t="shared" si="11"/>
        <v>0</v>
      </c>
      <c r="D28" s="39">
        <f t="shared" si="11"/>
        <v>0</v>
      </c>
      <c r="E28" s="39">
        <f t="shared" si="11"/>
        <v>6811000</v>
      </c>
      <c r="F28" s="40">
        <f t="shared" si="11"/>
        <v>6811000</v>
      </c>
      <c r="G28" s="41">
        <f t="shared" si="11"/>
        <v>6811000</v>
      </c>
      <c r="H28" s="40">
        <f t="shared" si="11"/>
        <v>1408000</v>
      </c>
      <c r="I28" s="41">
        <f t="shared" si="11"/>
        <v>146585</v>
      </c>
      <c r="J28" s="40">
        <f t="shared" si="11"/>
        <v>2001000</v>
      </c>
      <c r="K28" s="41">
        <f t="shared" si="11"/>
        <v>5186887</v>
      </c>
      <c r="L28" s="40">
        <f t="shared" si="11"/>
        <v>1212000</v>
      </c>
      <c r="M28" s="41">
        <f t="shared" si="11"/>
        <v>198141</v>
      </c>
      <c r="N28" s="40">
        <f t="shared" si="11"/>
        <v>0</v>
      </c>
      <c r="O28" s="41">
        <f t="shared" si="11"/>
        <v>0</v>
      </c>
      <c r="P28" s="40">
        <f t="shared" si="11"/>
        <v>4621000</v>
      </c>
      <c r="Q28" s="41">
        <f t="shared" si="11"/>
        <v>5531613</v>
      </c>
      <c r="R28" s="20">
        <f t="shared" si="7"/>
        <v>-39.430284857571216</v>
      </c>
      <c r="S28" s="21">
        <f t="shared" si="8"/>
        <v>-96.179963049127537</v>
      </c>
      <c r="T28" s="20">
        <f t="shared" si="9"/>
        <v>67.846131258258708</v>
      </c>
      <c r="U28" s="22">
        <f t="shared" si="10"/>
        <v>81.21587138452503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205000</v>
      </c>
      <c r="I31" s="44">
        <v>146585</v>
      </c>
      <c r="J31" s="43">
        <v>835000</v>
      </c>
      <c r="K31" s="44">
        <v>375887</v>
      </c>
      <c r="L31" s="43">
        <v>838000</v>
      </c>
      <c r="M31" s="44">
        <v>198141</v>
      </c>
      <c r="N31" s="43"/>
      <c r="O31" s="44"/>
      <c r="P31" s="43">
        <f t="shared" si="5"/>
        <v>1878000</v>
      </c>
      <c r="Q31" s="44">
        <f t="shared" si="6"/>
        <v>720613</v>
      </c>
      <c r="R31" s="24">
        <f t="shared" si="7"/>
        <v>0.3592814371257485</v>
      </c>
      <c r="S31" s="25">
        <f t="shared" si="8"/>
        <v>-47.28708361821505</v>
      </c>
      <c r="T31" s="24">
        <f t="shared" si="9"/>
        <v>93.899999999999991</v>
      </c>
      <c r="U31" s="26">
        <f t="shared" si="10"/>
        <v>36.030649999999994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4811000</v>
      </c>
      <c r="C33" s="42"/>
      <c r="D33" s="42"/>
      <c r="E33" s="42">
        <f t="shared" si="4"/>
        <v>4811000</v>
      </c>
      <c r="F33" s="43">
        <v>4811000</v>
      </c>
      <c r="G33" s="44">
        <v>4811000</v>
      </c>
      <c r="H33" s="43">
        <v>1203000</v>
      </c>
      <c r="I33" s="44"/>
      <c r="J33" s="43">
        <v>1166000</v>
      </c>
      <c r="K33" s="44">
        <v>4811000</v>
      </c>
      <c r="L33" s="43">
        <v>374000</v>
      </c>
      <c r="M33" s="44"/>
      <c r="N33" s="43"/>
      <c r="O33" s="44"/>
      <c r="P33" s="43">
        <f t="shared" si="5"/>
        <v>2743000</v>
      </c>
      <c r="Q33" s="44">
        <f t="shared" si="6"/>
        <v>4811000</v>
      </c>
      <c r="R33" s="24">
        <f t="shared" si="7"/>
        <v>-67.924528301886795</v>
      </c>
      <c r="S33" s="25">
        <f t="shared" si="8"/>
        <v>-100</v>
      </c>
      <c r="T33" s="24">
        <f t="shared" si="9"/>
        <v>57.015173560590313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19814000</v>
      </c>
      <c r="C43" s="45">
        <f t="shared" si="20"/>
        <v>0</v>
      </c>
      <c r="D43" s="45">
        <f t="shared" si="20"/>
        <v>0</v>
      </c>
      <c r="E43" s="45">
        <f t="shared" si="20"/>
        <v>19814000</v>
      </c>
      <c r="F43" s="46">
        <f t="shared" si="20"/>
        <v>18015000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19814000</v>
      </c>
      <c r="C44" s="39">
        <f t="shared" si="22"/>
        <v>0</v>
      </c>
      <c r="D44" s="39">
        <f t="shared" si="22"/>
        <v>0</v>
      </c>
      <c r="E44" s="39">
        <f t="shared" si="22"/>
        <v>19814000</v>
      </c>
      <c r="F44" s="40">
        <f t="shared" si="22"/>
        <v>18015000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19814000</v>
      </c>
      <c r="C46" s="42"/>
      <c r="D46" s="42"/>
      <c r="E46" s="42">
        <f t="shared" si="13"/>
        <v>19814000</v>
      </c>
      <c r="F46" s="43">
        <v>18015000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159469000</v>
      </c>
      <c r="C61" s="39">
        <f t="shared" si="26"/>
        <v>20000000</v>
      </c>
      <c r="D61" s="39">
        <f t="shared" si="26"/>
        <v>0</v>
      </c>
      <c r="E61" s="39">
        <f t="shared" si="26"/>
        <v>179469000</v>
      </c>
      <c r="F61" s="40">
        <f t="shared" si="26"/>
        <v>177670000</v>
      </c>
      <c r="G61" s="41">
        <f t="shared" si="26"/>
        <v>159655000</v>
      </c>
      <c r="H61" s="40">
        <f t="shared" si="26"/>
        <v>26528000</v>
      </c>
      <c r="I61" s="41">
        <f t="shared" si="26"/>
        <v>18550994</v>
      </c>
      <c r="J61" s="40">
        <f t="shared" si="26"/>
        <v>59856000</v>
      </c>
      <c r="K61" s="41">
        <f t="shared" si="26"/>
        <v>64959816</v>
      </c>
      <c r="L61" s="40">
        <f t="shared" si="26"/>
        <v>15364000</v>
      </c>
      <c r="M61" s="41">
        <f t="shared" si="26"/>
        <v>13275061</v>
      </c>
      <c r="N61" s="40">
        <f t="shared" si="26"/>
        <v>0</v>
      </c>
      <c r="O61" s="41">
        <f t="shared" si="26"/>
        <v>0</v>
      </c>
      <c r="P61" s="40">
        <f t="shared" si="26"/>
        <v>101748000</v>
      </c>
      <c r="Q61" s="41">
        <f t="shared" si="26"/>
        <v>96785871</v>
      </c>
      <c r="R61" s="20">
        <f t="shared" si="16"/>
        <v>-74.331729484095163</v>
      </c>
      <c r="S61" s="21">
        <f t="shared" si="17"/>
        <v>-79.564195502031595</v>
      </c>
      <c r="T61" s="20">
        <f t="shared" si="18"/>
        <v>56.693913712117414</v>
      </c>
      <c r="U61" s="22">
        <f t="shared" si="19"/>
        <v>53.929018939203985</v>
      </c>
      <c r="V61" s="40">
        <f t="shared" ref="V61:W61" si="27">+V8+V43</f>
        <v>7041000</v>
      </c>
      <c r="W61" s="41">
        <f t="shared" si="27"/>
        <v>5120000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159469000</v>
      </c>
      <c r="C65" s="48">
        <f t="shared" si="30"/>
        <v>20000000</v>
      </c>
      <c r="D65" s="48">
        <f t="shared" si="30"/>
        <v>0</v>
      </c>
      <c r="E65" s="48">
        <f t="shared" si="30"/>
        <v>179469000</v>
      </c>
      <c r="F65" s="49">
        <f t="shared" si="30"/>
        <v>177670000</v>
      </c>
      <c r="G65" s="50">
        <f t="shared" si="30"/>
        <v>159655000</v>
      </c>
      <c r="H65" s="49">
        <f t="shared" si="30"/>
        <v>26528000</v>
      </c>
      <c r="I65" s="50">
        <f t="shared" si="30"/>
        <v>18550994</v>
      </c>
      <c r="J65" s="49">
        <f t="shared" si="30"/>
        <v>59856000</v>
      </c>
      <c r="K65" s="50">
        <f t="shared" si="30"/>
        <v>64959816</v>
      </c>
      <c r="L65" s="49">
        <f t="shared" si="30"/>
        <v>15364000</v>
      </c>
      <c r="M65" s="51">
        <f t="shared" si="30"/>
        <v>13275061</v>
      </c>
      <c r="N65" s="49">
        <f t="shared" si="30"/>
        <v>0</v>
      </c>
      <c r="O65" s="50">
        <f t="shared" si="30"/>
        <v>0</v>
      </c>
      <c r="P65" s="49">
        <f t="shared" si="30"/>
        <v>101748000</v>
      </c>
      <c r="Q65" s="50">
        <f t="shared" si="30"/>
        <v>96785871</v>
      </c>
      <c r="R65" s="34">
        <f t="shared" si="16"/>
        <v>-74.331729484095163</v>
      </c>
      <c r="S65" s="35">
        <f t="shared" si="17"/>
        <v>-79.564195502031595</v>
      </c>
      <c r="T65" s="34">
        <f t="shared" si="18"/>
        <v>56.693913712117414</v>
      </c>
      <c r="U65" s="35">
        <f t="shared" si="19"/>
        <v>53.929018939203985</v>
      </c>
      <c r="V65" s="49">
        <f>+V61+V62</f>
        <v>7041000</v>
      </c>
      <c r="W65" s="50">
        <f>+W61+W62</f>
        <v>5120000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125</v>
      </c>
      <c r="B6" s="9" t="s">
        <v>1</v>
      </c>
      <c r="C6" s="9" t="s">
        <v>125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59696000</v>
      </c>
      <c r="C8" s="36">
        <f t="shared" si="0"/>
        <v>15000000</v>
      </c>
      <c r="D8" s="36">
        <f t="shared" si="0"/>
        <v>0</v>
      </c>
      <c r="E8" s="36">
        <f t="shared" si="0"/>
        <v>74696000</v>
      </c>
      <c r="F8" s="37">
        <f t="shared" si="0"/>
        <v>72354000</v>
      </c>
      <c r="G8" s="38">
        <f t="shared" si="0"/>
        <v>72354000</v>
      </c>
      <c r="H8" s="37">
        <f t="shared" si="0"/>
        <v>5988000</v>
      </c>
      <c r="I8" s="38">
        <f t="shared" si="0"/>
        <v>5987715</v>
      </c>
      <c r="J8" s="37">
        <f t="shared" si="0"/>
        <v>16683000</v>
      </c>
      <c r="K8" s="38">
        <f t="shared" si="0"/>
        <v>16563264</v>
      </c>
      <c r="L8" s="37">
        <f t="shared" si="0"/>
        <v>9593000</v>
      </c>
      <c r="M8" s="38">
        <f t="shared" si="0"/>
        <v>9845153</v>
      </c>
      <c r="N8" s="37">
        <f t="shared" si="0"/>
        <v>0</v>
      </c>
      <c r="O8" s="38">
        <f t="shared" si="0"/>
        <v>0</v>
      </c>
      <c r="P8" s="37">
        <f t="shared" si="0"/>
        <v>32264000</v>
      </c>
      <c r="Q8" s="38">
        <f t="shared" si="0"/>
        <v>32396132</v>
      </c>
      <c r="R8" s="16">
        <f>IF(($J8       =0),0,((($L8       -$J8       )/$J8       )*100))</f>
        <v>-42.498351615416894</v>
      </c>
      <c r="S8" s="17">
        <f>IF(($K8       =0),0,((($M8       -$K8       )/$K8       )*100))</f>
        <v>-40.56030864447974</v>
      </c>
      <c r="T8" s="16">
        <f>IF(($E8       =0),0,(($P8       /$E8       )*100))</f>
        <v>43.193745314340795</v>
      </c>
      <c r="U8" s="18">
        <f>IF(($E8       =0),0,(($Q8       /$E8       )*100))</f>
        <v>43.370638320659744</v>
      </c>
      <c r="V8" s="37">
        <f t="shared" ref="V8:W8" si="1">+V9+V28</f>
        <v>179000</v>
      </c>
      <c r="W8" s="38">
        <f t="shared" si="1"/>
        <v>179000</v>
      </c>
    </row>
    <row r="9" spans="1:23" ht="13" x14ac:dyDescent="0.3">
      <c r="A9" s="19" t="s">
        <v>35</v>
      </c>
      <c r="B9" s="39">
        <f t="shared" ref="B9:Q9" si="2">SUM(B10:B27)</f>
        <v>44890000</v>
      </c>
      <c r="C9" s="39">
        <f t="shared" si="2"/>
        <v>15000000</v>
      </c>
      <c r="D9" s="39">
        <f t="shared" si="2"/>
        <v>0</v>
      </c>
      <c r="E9" s="39">
        <f t="shared" si="2"/>
        <v>59890000</v>
      </c>
      <c r="F9" s="40">
        <f t="shared" si="2"/>
        <v>57548000</v>
      </c>
      <c r="G9" s="41">
        <f t="shared" si="2"/>
        <v>57548000</v>
      </c>
      <c r="H9" s="40">
        <f t="shared" si="2"/>
        <v>5764000</v>
      </c>
      <c r="I9" s="41">
        <f t="shared" si="2"/>
        <v>5763715</v>
      </c>
      <c r="J9" s="40">
        <f t="shared" si="2"/>
        <v>12766000</v>
      </c>
      <c r="K9" s="41">
        <f t="shared" si="2"/>
        <v>12634084</v>
      </c>
      <c r="L9" s="40">
        <f t="shared" si="2"/>
        <v>6051000</v>
      </c>
      <c r="M9" s="41">
        <f t="shared" si="2"/>
        <v>5722399</v>
      </c>
      <c r="N9" s="40">
        <f t="shared" si="2"/>
        <v>0</v>
      </c>
      <c r="O9" s="41">
        <f t="shared" si="2"/>
        <v>0</v>
      </c>
      <c r="P9" s="40">
        <f t="shared" si="2"/>
        <v>24581000</v>
      </c>
      <c r="Q9" s="41">
        <f t="shared" si="2"/>
        <v>24120198</v>
      </c>
      <c r="R9" s="20">
        <f>IF(($J9       =0),0,((($L9       -$J9       )/$J9       )*100))</f>
        <v>-52.600657997806678</v>
      </c>
      <c r="S9" s="21">
        <f>IF(($K9       =0),0,((($M9       -$K9       )/$K9       )*100))</f>
        <v>-54.706657008137668</v>
      </c>
      <c r="T9" s="20">
        <f>IF(($E9       =0),0,(($P9       /$E9       )*100))</f>
        <v>41.043579896476871</v>
      </c>
      <c r="U9" s="22">
        <f>IF(($E9       =0),0,(($Q9       /$E9       )*100))</f>
        <v>40.274165970946733</v>
      </c>
      <c r="V9" s="40">
        <f t="shared" ref="V9:W9" si="3">SUM(V10:V27)</f>
        <v>179000</v>
      </c>
      <c r="W9" s="41">
        <f t="shared" si="3"/>
        <v>179000</v>
      </c>
    </row>
    <row r="10" spans="1:23" ht="13" x14ac:dyDescent="0.3">
      <c r="A10" s="23" t="s">
        <v>36</v>
      </c>
      <c r="B10" s="42">
        <v>39035000</v>
      </c>
      <c r="C10" s="42"/>
      <c r="D10" s="42"/>
      <c r="E10" s="42">
        <f t="shared" ref="E10:E41" si="4">$B10      +$C10      +$D10</f>
        <v>39035000</v>
      </c>
      <c r="F10" s="43">
        <v>39035000</v>
      </c>
      <c r="G10" s="44">
        <v>39035000</v>
      </c>
      <c r="H10" s="43">
        <v>5764000</v>
      </c>
      <c r="I10" s="44">
        <v>5763715</v>
      </c>
      <c r="J10" s="43">
        <v>12766000</v>
      </c>
      <c r="K10" s="44">
        <v>12634084</v>
      </c>
      <c r="L10" s="43">
        <v>5728000</v>
      </c>
      <c r="M10" s="44">
        <v>5722399</v>
      </c>
      <c r="N10" s="43"/>
      <c r="O10" s="44"/>
      <c r="P10" s="43">
        <f t="shared" ref="P10:P41" si="5">$H10      +$J10      +$L10      +$N10</f>
        <v>24258000</v>
      </c>
      <c r="Q10" s="44">
        <f t="shared" ref="Q10:Q41" si="6">$I10      +$K10      +$M10      +$O10</f>
        <v>24120198</v>
      </c>
      <c r="R10" s="24">
        <f t="shared" ref="R10:R41" si="7">IF(($J10      =0),0,((($L10      -$J10      )/$J10      )*100))</f>
        <v>-55.130816230612567</v>
      </c>
      <c r="S10" s="25">
        <f t="shared" ref="S10:S41" si="8">IF(($K10      =0),0,((($M10      -$K10      )/$K10      )*100))</f>
        <v>-54.706657008137668</v>
      </c>
      <c r="T10" s="24">
        <f t="shared" ref="T10:T41" si="9">IF(($E10      =0),0,(($P10      /$E10      )*100))</f>
        <v>62.144229537594462</v>
      </c>
      <c r="U10" s="26">
        <f t="shared" ref="U10:U41" si="10">IF(($E10      =0),0,(($Q10      /$E10      )*100))</f>
        <v>61.791207890354805</v>
      </c>
      <c r="V10" s="43">
        <v>179000</v>
      </c>
      <c r="W10" s="44">
        <v>179000</v>
      </c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5855000</v>
      </c>
      <c r="C13" s="42"/>
      <c r="D13" s="42"/>
      <c r="E13" s="42">
        <f t="shared" si="4"/>
        <v>5855000</v>
      </c>
      <c r="F13" s="43">
        <v>3513000</v>
      </c>
      <c r="G13" s="44">
        <v>3513000</v>
      </c>
      <c r="H13" s="43"/>
      <c r="I13" s="44"/>
      <c r="J13" s="43"/>
      <c r="K13" s="44"/>
      <c r="L13" s="43">
        <v>323000</v>
      </c>
      <c r="M13" s="44"/>
      <c r="N13" s="43"/>
      <c r="O13" s="44"/>
      <c r="P13" s="43">
        <f t="shared" si="5"/>
        <v>323000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5.5166524338172502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15000000</v>
      </c>
      <c r="D20" s="42"/>
      <c r="E20" s="42">
        <f t="shared" si="4"/>
        <v>15000000</v>
      </c>
      <c r="F20" s="43">
        <v>15000000</v>
      </c>
      <c r="G20" s="44">
        <v>15000000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14806000</v>
      </c>
      <c r="C28" s="39">
        <f t="shared" si="11"/>
        <v>0</v>
      </c>
      <c r="D28" s="39">
        <f t="shared" si="11"/>
        <v>0</v>
      </c>
      <c r="E28" s="39">
        <f t="shared" si="11"/>
        <v>14806000</v>
      </c>
      <c r="F28" s="40">
        <f t="shared" si="11"/>
        <v>14806000</v>
      </c>
      <c r="G28" s="41">
        <f t="shared" si="11"/>
        <v>14806000</v>
      </c>
      <c r="H28" s="40">
        <f t="shared" si="11"/>
        <v>224000</v>
      </c>
      <c r="I28" s="41">
        <f t="shared" si="11"/>
        <v>224000</v>
      </c>
      <c r="J28" s="40">
        <f t="shared" si="11"/>
        <v>3917000</v>
      </c>
      <c r="K28" s="41">
        <f t="shared" si="11"/>
        <v>3929180</v>
      </c>
      <c r="L28" s="40">
        <f t="shared" si="11"/>
        <v>3542000</v>
      </c>
      <c r="M28" s="41">
        <f t="shared" si="11"/>
        <v>4122754</v>
      </c>
      <c r="N28" s="40">
        <f t="shared" si="11"/>
        <v>0</v>
      </c>
      <c r="O28" s="41">
        <f t="shared" si="11"/>
        <v>0</v>
      </c>
      <c r="P28" s="40">
        <f t="shared" si="11"/>
        <v>7683000</v>
      </c>
      <c r="Q28" s="41">
        <f t="shared" si="11"/>
        <v>8275934</v>
      </c>
      <c r="R28" s="20">
        <f t="shared" si="7"/>
        <v>-9.5736533061016083</v>
      </c>
      <c r="S28" s="21">
        <f t="shared" si="8"/>
        <v>4.9265750105619999</v>
      </c>
      <c r="T28" s="20">
        <f t="shared" si="9"/>
        <v>51.891125219505611</v>
      </c>
      <c r="U28" s="22">
        <f t="shared" si="10"/>
        <v>55.895812508442525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224000</v>
      </c>
      <c r="I31" s="44">
        <v>224000</v>
      </c>
      <c r="J31" s="43">
        <v>1813000</v>
      </c>
      <c r="K31" s="44">
        <v>1812635</v>
      </c>
      <c r="L31" s="43">
        <v>176000</v>
      </c>
      <c r="M31" s="44">
        <v>175022</v>
      </c>
      <c r="N31" s="43"/>
      <c r="O31" s="44"/>
      <c r="P31" s="43">
        <f t="shared" si="5"/>
        <v>2213000</v>
      </c>
      <c r="Q31" s="44">
        <f t="shared" si="6"/>
        <v>2211657</v>
      </c>
      <c r="R31" s="24">
        <f t="shared" si="7"/>
        <v>-90.292333149476008</v>
      </c>
      <c r="S31" s="25">
        <f t="shared" si="8"/>
        <v>-90.344332973819888</v>
      </c>
      <c r="T31" s="24">
        <f t="shared" si="9"/>
        <v>73.766666666666666</v>
      </c>
      <c r="U31" s="26">
        <f t="shared" si="10"/>
        <v>73.721899999999991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1806000</v>
      </c>
      <c r="C33" s="42"/>
      <c r="D33" s="42"/>
      <c r="E33" s="42">
        <f t="shared" si="4"/>
        <v>1806000</v>
      </c>
      <c r="F33" s="43">
        <v>1806000</v>
      </c>
      <c r="G33" s="44">
        <v>1806000</v>
      </c>
      <c r="H33" s="43"/>
      <c r="I33" s="44"/>
      <c r="J33" s="43">
        <v>909000</v>
      </c>
      <c r="K33" s="44">
        <v>907798</v>
      </c>
      <c r="L33" s="43">
        <v>560000</v>
      </c>
      <c r="M33" s="44">
        <v>562393</v>
      </c>
      <c r="N33" s="43"/>
      <c r="O33" s="44"/>
      <c r="P33" s="43">
        <f t="shared" si="5"/>
        <v>1469000</v>
      </c>
      <c r="Q33" s="44">
        <f t="shared" si="6"/>
        <v>1470191</v>
      </c>
      <c r="R33" s="24">
        <f t="shared" si="7"/>
        <v>-38.393839383938392</v>
      </c>
      <c r="S33" s="25">
        <f t="shared" si="8"/>
        <v>-38.048662808245886</v>
      </c>
      <c r="T33" s="24">
        <f t="shared" si="9"/>
        <v>81.339977851605767</v>
      </c>
      <c r="U33" s="26">
        <f t="shared" si="10"/>
        <v>81.405924695459575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>
        <v>10000000</v>
      </c>
      <c r="C37" s="42"/>
      <c r="D37" s="42"/>
      <c r="E37" s="42">
        <f t="shared" si="4"/>
        <v>10000000</v>
      </c>
      <c r="F37" s="43">
        <v>10000000</v>
      </c>
      <c r="G37" s="44">
        <v>10000000</v>
      </c>
      <c r="H37" s="43"/>
      <c r="I37" s="44"/>
      <c r="J37" s="43">
        <v>1195000</v>
      </c>
      <c r="K37" s="44">
        <v>1208747</v>
      </c>
      <c r="L37" s="43">
        <v>2806000</v>
      </c>
      <c r="M37" s="44">
        <v>3385339</v>
      </c>
      <c r="N37" s="43"/>
      <c r="O37" s="44"/>
      <c r="P37" s="43">
        <f t="shared" si="5"/>
        <v>4001000</v>
      </c>
      <c r="Q37" s="44">
        <f t="shared" si="6"/>
        <v>4594086</v>
      </c>
      <c r="R37" s="24">
        <f t="shared" si="7"/>
        <v>134.81171548117155</v>
      </c>
      <c r="S37" s="25">
        <f t="shared" si="8"/>
        <v>180.07010565486408</v>
      </c>
      <c r="T37" s="24">
        <f t="shared" si="9"/>
        <v>40.01</v>
      </c>
      <c r="U37" s="26">
        <f t="shared" si="10"/>
        <v>45.940860000000001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1220000</v>
      </c>
      <c r="C43" s="45">
        <f t="shared" si="20"/>
        <v>0</v>
      </c>
      <c r="D43" s="45">
        <f t="shared" si="20"/>
        <v>0</v>
      </c>
      <c r="E43" s="45">
        <f t="shared" si="20"/>
        <v>1220000</v>
      </c>
      <c r="F43" s="46">
        <f t="shared" si="20"/>
        <v>1109000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1220000</v>
      </c>
      <c r="C44" s="39">
        <f t="shared" si="22"/>
        <v>0</v>
      </c>
      <c r="D44" s="39">
        <f t="shared" si="22"/>
        <v>0</v>
      </c>
      <c r="E44" s="39">
        <f t="shared" si="22"/>
        <v>1220000</v>
      </c>
      <c r="F44" s="40">
        <f t="shared" si="22"/>
        <v>1109000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1220000</v>
      </c>
      <c r="C46" s="42"/>
      <c r="D46" s="42"/>
      <c r="E46" s="42">
        <f t="shared" si="13"/>
        <v>1220000</v>
      </c>
      <c r="F46" s="43">
        <v>1109000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60916000</v>
      </c>
      <c r="C61" s="39">
        <f t="shared" si="26"/>
        <v>15000000</v>
      </c>
      <c r="D61" s="39">
        <f t="shared" si="26"/>
        <v>0</v>
      </c>
      <c r="E61" s="39">
        <f t="shared" si="26"/>
        <v>75916000</v>
      </c>
      <c r="F61" s="40">
        <f t="shared" si="26"/>
        <v>73463000</v>
      </c>
      <c r="G61" s="41">
        <f t="shared" si="26"/>
        <v>72354000</v>
      </c>
      <c r="H61" s="40">
        <f t="shared" si="26"/>
        <v>5988000</v>
      </c>
      <c r="I61" s="41">
        <f t="shared" si="26"/>
        <v>5987715</v>
      </c>
      <c r="J61" s="40">
        <f t="shared" si="26"/>
        <v>16683000</v>
      </c>
      <c r="K61" s="41">
        <f t="shared" si="26"/>
        <v>16563264</v>
      </c>
      <c r="L61" s="40">
        <f t="shared" si="26"/>
        <v>9593000</v>
      </c>
      <c r="M61" s="41">
        <f t="shared" si="26"/>
        <v>9845153</v>
      </c>
      <c r="N61" s="40">
        <f t="shared" si="26"/>
        <v>0</v>
      </c>
      <c r="O61" s="41">
        <f t="shared" si="26"/>
        <v>0</v>
      </c>
      <c r="P61" s="40">
        <f t="shared" si="26"/>
        <v>32264000</v>
      </c>
      <c r="Q61" s="41">
        <f t="shared" si="26"/>
        <v>32396132</v>
      </c>
      <c r="R61" s="20">
        <f t="shared" si="16"/>
        <v>-42.498351615416894</v>
      </c>
      <c r="S61" s="21">
        <f t="shared" si="17"/>
        <v>-40.56030864447974</v>
      </c>
      <c r="T61" s="20">
        <f t="shared" si="18"/>
        <v>42.499604826387063</v>
      </c>
      <c r="U61" s="22">
        <f t="shared" si="19"/>
        <v>42.673655092470625</v>
      </c>
      <c r="V61" s="40">
        <f t="shared" ref="V61:W61" si="27">+V8+V43</f>
        <v>179000</v>
      </c>
      <c r="W61" s="41">
        <f t="shared" si="27"/>
        <v>179000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60916000</v>
      </c>
      <c r="C65" s="48">
        <f t="shared" si="30"/>
        <v>15000000</v>
      </c>
      <c r="D65" s="48">
        <f t="shared" si="30"/>
        <v>0</v>
      </c>
      <c r="E65" s="48">
        <f t="shared" si="30"/>
        <v>75916000</v>
      </c>
      <c r="F65" s="49">
        <f t="shared" si="30"/>
        <v>73463000</v>
      </c>
      <c r="G65" s="50">
        <f t="shared" si="30"/>
        <v>72354000</v>
      </c>
      <c r="H65" s="49">
        <f t="shared" si="30"/>
        <v>5988000</v>
      </c>
      <c r="I65" s="50">
        <f t="shared" si="30"/>
        <v>5987715</v>
      </c>
      <c r="J65" s="49">
        <f t="shared" si="30"/>
        <v>16683000</v>
      </c>
      <c r="K65" s="50">
        <f t="shared" si="30"/>
        <v>16563264</v>
      </c>
      <c r="L65" s="49">
        <f t="shared" si="30"/>
        <v>9593000</v>
      </c>
      <c r="M65" s="51">
        <f t="shared" si="30"/>
        <v>9845153</v>
      </c>
      <c r="N65" s="49">
        <f t="shared" si="30"/>
        <v>0</v>
      </c>
      <c r="O65" s="50">
        <f t="shared" si="30"/>
        <v>0</v>
      </c>
      <c r="P65" s="49">
        <f t="shared" si="30"/>
        <v>32264000</v>
      </c>
      <c r="Q65" s="50">
        <f t="shared" si="30"/>
        <v>32396132</v>
      </c>
      <c r="R65" s="34">
        <f t="shared" si="16"/>
        <v>-42.498351615416894</v>
      </c>
      <c r="S65" s="35">
        <f t="shared" si="17"/>
        <v>-40.56030864447974</v>
      </c>
      <c r="T65" s="34">
        <f t="shared" si="18"/>
        <v>42.499604826387063</v>
      </c>
      <c r="U65" s="35">
        <f t="shared" si="19"/>
        <v>42.673655092470625</v>
      </c>
      <c r="V65" s="49">
        <f>+V61+V62</f>
        <v>179000</v>
      </c>
      <c r="W65" s="50">
        <f>+W61+W62</f>
        <v>179000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116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117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118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119</v>
      </c>
    </row>
    <row r="74" spans="1:23" x14ac:dyDescent="0.25">
      <c r="A74" t="s">
        <v>120</v>
      </c>
    </row>
    <row r="75" spans="1:23" x14ac:dyDescent="0.25">
      <c r="A75" t="s">
        <v>121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122</v>
      </c>
      <c r="G78" s="5" t="s">
        <v>123</v>
      </c>
      <c r="W78" s="5"/>
    </row>
    <row r="80" spans="1:23" x14ac:dyDescent="0.25">
      <c r="A80" t="s">
        <v>124</v>
      </c>
      <c r="G80" t="s">
        <v>124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EF5E93-47BF-4643-866F-DE1609541CD3}"/>
</file>

<file path=customXml/itemProps2.xml><?xml version="1.0" encoding="utf-8"?>
<ds:datastoreItem xmlns:ds="http://schemas.openxmlformats.org/officeDocument/2006/customXml" ds:itemID="{9FCDC604-EE43-4AD7-99FF-958E195BC1CA}"/>
</file>

<file path=customXml/itemProps3.xml><?xml version="1.0" encoding="utf-8"?>
<ds:datastoreItem xmlns:ds="http://schemas.openxmlformats.org/officeDocument/2006/customXml" ds:itemID="{3F21811E-C410-4DA4-B348-D84667A0BD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27</vt:i4>
      </vt:variant>
    </vt:vector>
  </HeadingPairs>
  <TitlesOfParts>
    <vt:vector size="54" baseType="lpstr">
      <vt:lpstr>DC33</vt:lpstr>
      <vt:lpstr>DC34</vt:lpstr>
      <vt:lpstr>DC35</vt:lpstr>
      <vt:lpstr>DC36</vt:lpstr>
      <vt:lpstr>DC47</vt:lpstr>
      <vt:lpstr>LIM331</vt:lpstr>
      <vt:lpstr>LIM332</vt:lpstr>
      <vt:lpstr>LIM333</vt:lpstr>
      <vt:lpstr>LIM334</vt:lpstr>
      <vt:lpstr>LIM335</vt:lpstr>
      <vt:lpstr>LIM341</vt:lpstr>
      <vt:lpstr>LIM343</vt:lpstr>
      <vt:lpstr>LIM344</vt:lpstr>
      <vt:lpstr>LIM345</vt:lpstr>
      <vt:lpstr>LIM351</vt:lpstr>
      <vt:lpstr>LIM353</vt:lpstr>
      <vt:lpstr>LIM354</vt:lpstr>
      <vt:lpstr>LIM355</vt:lpstr>
      <vt:lpstr>LIM361</vt:lpstr>
      <vt:lpstr>LIM362</vt:lpstr>
      <vt:lpstr>LIM366</vt:lpstr>
      <vt:lpstr>LIM367</vt:lpstr>
      <vt:lpstr>LIM368</vt:lpstr>
      <vt:lpstr>LIM471</vt:lpstr>
      <vt:lpstr>LIM472</vt:lpstr>
      <vt:lpstr>LIM473</vt:lpstr>
      <vt:lpstr>LIM476</vt:lpstr>
      <vt:lpstr>'DC33'!Print_Area</vt:lpstr>
      <vt:lpstr>'DC34'!Print_Area</vt:lpstr>
      <vt:lpstr>'DC35'!Print_Area</vt:lpstr>
      <vt:lpstr>'DC36'!Print_Area</vt:lpstr>
      <vt:lpstr>'DC47'!Print_Area</vt:lpstr>
      <vt:lpstr>'LIM331'!Print_Area</vt:lpstr>
      <vt:lpstr>'LIM332'!Print_Area</vt:lpstr>
      <vt:lpstr>'LIM333'!Print_Area</vt:lpstr>
      <vt:lpstr>'LIM334'!Print_Area</vt:lpstr>
      <vt:lpstr>'LIM335'!Print_Area</vt:lpstr>
      <vt:lpstr>'LIM341'!Print_Area</vt:lpstr>
      <vt:lpstr>'LIM343'!Print_Area</vt:lpstr>
      <vt:lpstr>'LIM344'!Print_Area</vt:lpstr>
      <vt:lpstr>'LIM345'!Print_Area</vt:lpstr>
      <vt:lpstr>'LIM351'!Print_Area</vt:lpstr>
      <vt:lpstr>'LIM353'!Print_Area</vt:lpstr>
      <vt:lpstr>'LIM354'!Print_Area</vt:lpstr>
      <vt:lpstr>'LIM355'!Print_Area</vt:lpstr>
      <vt:lpstr>'LIM361'!Print_Area</vt:lpstr>
      <vt:lpstr>'LIM362'!Print_Area</vt:lpstr>
      <vt:lpstr>'LIM366'!Print_Area</vt:lpstr>
      <vt:lpstr>'LIM367'!Print_Area</vt:lpstr>
      <vt:lpstr>'LIM368'!Print_Area</vt:lpstr>
      <vt:lpstr>'LIM471'!Print_Area</vt:lpstr>
      <vt:lpstr>'LIM472'!Print_Area</vt:lpstr>
      <vt:lpstr>'LIM473'!Print_Area</vt:lpstr>
      <vt:lpstr>'LIM476'!Print_Area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2026-05-07T11:31:51Z</dcterms:created>
  <dcterms:modified xsi:type="dcterms:W3CDTF">2026-05-07T11:40:43Z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